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Poblacion 2014" sheetId="1" r:id="rId1"/>
  </sheets>
  <externalReferences>
    <externalReference r:id="rId4"/>
  </externalReferences>
  <definedNames>
    <definedName name="NOM">#REF!</definedName>
    <definedName name="_xlnm.Print_Titles" localSheetId="0">'Poblacion 2014'!$1:$7</definedName>
    <definedName name="UBIGEO">#REF!</definedName>
  </definedNames>
  <calcPr fullCalcOnLoad="1"/>
</workbook>
</file>

<file path=xl/sharedStrings.xml><?xml version="1.0" encoding="utf-8"?>
<sst xmlns="http://schemas.openxmlformats.org/spreadsheetml/2006/main" count="132" uniqueCount="96">
  <si>
    <t>POBLACION ESTIMADA POR ESTABLECIMIENTOS DE SALUD AÑO 2014</t>
  </si>
  <si>
    <t>DIRECCION REGIONAL DE SALUD DE TUMBES</t>
  </si>
  <si>
    <t xml:space="preserve"> </t>
  </si>
  <si>
    <t>DEPARTAMENTO, PROVINCIAS, DISTRITOS Y ESTABLECIMIENTOS</t>
  </si>
  <si>
    <t>TOTAL   POB. 2014</t>
  </si>
  <si>
    <t>G  R  U  P  O  S     D  E     E  D  A  D</t>
  </si>
  <si>
    <t>POBLACION FEMENINA</t>
  </si>
  <si>
    <t>NACI-     MIENTOS</t>
  </si>
  <si>
    <t>&lt; 1 AÑO</t>
  </si>
  <si>
    <t>TOTAL</t>
  </si>
  <si>
    <t>TOTAL         0-11 AÑOS</t>
  </si>
  <si>
    <t>TOTAL          12-17AÑOS</t>
  </si>
  <si>
    <t xml:space="preserve"> 20-24</t>
  </si>
  <si>
    <t xml:space="preserve"> 25-29</t>
  </si>
  <si>
    <t>TOTAL          18-29 AÑOS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</si>
  <si>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</si>
  <si>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</si>
  <si>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</si>
  <si>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</si>
  <si>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</si>
  <si>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</si>
  <si>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>TOTAL         30-59 AÑOS</t>
  </si>
  <si>
    <t xml:space="preserve"> 60-64</t>
  </si>
  <si>
    <t xml:space="preserve"> 65-69</t>
  </si>
  <si>
    <t xml:space="preserve"> 70-74</t>
  </si>
  <si>
    <t xml:space="preserve"> 75-79</t>
  </si>
  <si>
    <t xml:space="preserve"> 80 y +</t>
  </si>
  <si>
    <t>TOTAL 60 y +  AÑOS</t>
  </si>
  <si>
    <t>FEM                        10-14a.</t>
  </si>
  <si>
    <t>FEM                        15-19a.</t>
  </si>
  <si>
    <t>FEM                        20-49a.</t>
  </si>
  <si>
    <t>GEST.</t>
  </si>
  <si>
    <t>28 d</t>
  </si>
  <si>
    <t>1M-11M</t>
  </si>
  <si>
    <t>AÑO</t>
  </si>
  <si>
    <t>AÑOS</t>
  </si>
  <si>
    <t>FEM. 10-49a.</t>
  </si>
  <si>
    <t>DPTO. TUMBES</t>
  </si>
  <si>
    <t>PROV. TUMBES</t>
  </si>
  <si>
    <t>DIST.   TUMBES</t>
  </si>
  <si>
    <t>Hospital  Apoyo "JAMO"</t>
  </si>
  <si>
    <t>C.S. Pampa Grande</t>
  </si>
  <si>
    <t xml:space="preserve">P.S. Puerto Pizarro  </t>
  </si>
  <si>
    <t>P.S. Andrés Araujo</t>
  </si>
  <si>
    <t>DIST. CORRALES</t>
  </si>
  <si>
    <t>C.S. Corrales</t>
  </si>
  <si>
    <t>P.S. San Isidro</t>
  </si>
  <si>
    <t>P.S. Malval</t>
  </si>
  <si>
    <t>DIST. SAN JUAN DE LA V.</t>
  </si>
  <si>
    <t>C.S. San Juan de la Virgen</t>
  </si>
  <si>
    <t>P.S. Cerro Blanco</t>
  </si>
  <si>
    <t>P.S. Garbanzal</t>
  </si>
  <si>
    <t>DIST. SAN JACINTO</t>
  </si>
  <si>
    <t>C.S. San Jacinto</t>
  </si>
  <si>
    <t>P.S. Rica Playa</t>
  </si>
  <si>
    <t>P.S. Vaquería</t>
  </si>
  <si>
    <t>P.S. Casa Blanqueada</t>
  </si>
  <si>
    <t>P.S. Oidor</t>
  </si>
  <si>
    <t>P.S. Capitan Hoyle</t>
  </si>
  <si>
    <t>DIST. LA CRUZ</t>
  </si>
  <si>
    <t>C.S. La Cruz</t>
  </si>
  <si>
    <t>DIST. PAMPAS DE HOSPITAL</t>
  </si>
  <si>
    <t>C.S. Pampas de Hospital</t>
  </si>
  <si>
    <t>P.S. Cruz Blanca</t>
  </si>
  <si>
    <t>P.S. Cabuyal</t>
  </si>
  <si>
    <t>P.S. El Limon</t>
  </si>
  <si>
    <t>PROV. CONT. VILLAR</t>
  </si>
  <si>
    <t>DIST. ZORRITOS</t>
  </si>
  <si>
    <t xml:space="preserve">C.S. Zorritos     </t>
  </si>
  <si>
    <t xml:space="preserve">P.S. Grau      </t>
  </si>
  <si>
    <t>P.S. Bocapan</t>
  </si>
  <si>
    <t xml:space="preserve">P.S. Acapulco     </t>
  </si>
  <si>
    <t>DIST. CANOAS PTA. SAL</t>
  </si>
  <si>
    <t xml:space="preserve">P.S. Cancas      </t>
  </si>
  <si>
    <t>P.S. Barrancos</t>
  </si>
  <si>
    <t xml:space="preserve">P.S. Pajaritos      </t>
  </si>
  <si>
    <t>DIST. CASITAS</t>
  </si>
  <si>
    <t>C.S. Cañaveral</t>
  </si>
  <si>
    <t>P.S. La Choza</t>
  </si>
  <si>
    <t>P.S. Trigal</t>
  </si>
  <si>
    <t>PROV. ZARUMILLA</t>
  </si>
  <si>
    <t>DIST. ZARUMILLA</t>
  </si>
  <si>
    <t>C.S. Zarumilla</t>
  </si>
  <si>
    <t>DIST. MATAPALO</t>
  </si>
  <si>
    <t>C.S. Matapalo</t>
  </si>
  <si>
    <t>DIST. PAPAYAL</t>
  </si>
  <si>
    <t>C.S. Papayal</t>
  </si>
  <si>
    <t>P.S. Uña de Gato</t>
  </si>
  <si>
    <t>P.S. La Palma</t>
  </si>
  <si>
    <t>P.S. Lechugal</t>
  </si>
  <si>
    <t>P.S. El Porvenir</t>
  </si>
  <si>
    <t>DIST. AGUAS VERDES</t>
  </si>
  <si>
    <t>C.S. Aguas Verdes</t>
  </si>
  <si>
    <t>P.S. Pocitos</t>
  </si>
  <si>
    <t>P.S. Cuchareta Baja</t>
  </si>
  <si>
    <t>P.S. Loma Saavedra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</si>
</sst>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&quot;S/.&quot;* #,##0.00_ ;_ &quot;S/.&quot;* \-#,##0.00_ ;_ &quot;S/.&quot;* &quot;-&quot;??_ ;_ @_ "/>
    <numFmt numFmtId="165" formatCode="_ * #,##0_ ;_ * \-#,##0_ ;_ * &quot;-&quot;??_ ;_ 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12"/>
      <name val="Arial Rounded MT Bold"/>
      <family val="2"/>
    </font>
    <font>
      <b/>
      <sz val="11"/>
      <color indexed="12"/>
      <name val="Aharoni"/>
      <family val="0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56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rgb="FF002060"/>
      <name val="Calibri"/>
      <family val="2"/>
    </font>
    <font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4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41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8" fillId="0" borderId="0" xfId="54" applyFont="1" applyFill="1" applyBorder="1">
      <alignment/>
      <protection/>
    </xf>
    <xf numFmtId="0" fontId="9" fillId="0" borderId="0" xfId="54" applyFont="1" applyFill="1" applyBorder="1" applyAlignment="1">
      <alignment horizontal="center"/>
      <protection/>
    </xf>
    <xf numFmtId="3" fontId="39" fillId="0" borderId="0" xfId="45" applyNumberFormat="1" applyFill="1" applyBorder="1" applyAlignment="1" applyProtection="1">
      <alignment horizontal="center"/>
      <protection/>
    </xf>
    <xf numFmtId="3" fontId="9" fillId="0" borderId="0" xfId="54" applyNumberFormat="1" applyFont="1" applyFill="1" applyBorder="1" applyAlignment="1">
      <alignment horizontal="center"/>
      <protection/>
    </xf>
    <xf numFmtId="0" fontId="10" fillId="8" borderId="10" xfId="54" applyFont="1" applyFill="1" applyBorder="1" applyAlignment="1">
      <alignment horizontal="center"/>
      <protection/>
    </xf>
    <xf numFmtId="0" fontId="10" fillId="8" borderId="10" xfId="54" applyNumberFormat="1" applyFont="1" applyFill="1" applyBorder="1" applyAlignment="1">
      <alignment horizontal="center" vertical="center"/>
      <protection/>
    </xf>
    <xf numFmtId="0" fontId="10" fillId="8" borderId="10" xfId="54" applyFont="1" applyFill="1" applyBorder="1" applyAlignment="1" quotePrefix="1">
      <alignment horizontal="center" vertical="center"/>
      <protection/>
    </xf>
    <xf numFmtId="0" fontId="10" fillId="8" borderId="10" xfId="54" applyFont="1" applyFill="1" applyBorder="1" applyAlignment="1">
      <alignment horizontal="center" vertical="center" wrapText="1"/>
      <protection/>
    </xf>
    <xf numFmtId="0" fontId="10" fillId="8" borderId="11" xfId="54" applyFont="1" applyFill="1" applyBorder="1" applyAlignment="1">
      <alignment horizontal="center"/>
      <protection/>
    </xf>
    <xf numFmtId="0" fontId="10" fillId="8" borderId="12" xfId="54" applyFont="1" applyFill="1" applyBorder="1" applyAlignment="1">
      <alignment horizontal="center"/>
      <protection/>
    </xf>
    <xf numFmtId="0" fontId="10" fillId="8" borderId="12" xfId="54" applyFont="1" applyFill="1" applyBorder="1" applyAlignment="1">
      <alignment horizontal="center" vertical="center"/>
      <protection/>
    </xf>
    <xf numFmtId="0" fontId="10" fillId="8" borderId="12" xfId="54" applyFont="1" applyFill="1" applyBorder="1" applyAlignment="1">
      <alignment horizontal="center" vertical="center" wrapText="1"/>
      <protection/>
    </xf>
    <xf numFmtId="0" fontId="50" fillId="33" borderId="11" xfId="54" applyFont="1" applyFill="1" applyBorder="1" applyAlignment="1">
      <alignment horizontal="center"/>
      <protection/>
    </xf>
    <xf numFmtId="3" fontId="50" fillId="33" borderId="11" xfId="54" applyNumberFormat="1" applyFont="1" applyFill="1" applyBorder="1" applyAlignment="1">
      <alignment horizontal="center"/>
      <protection/>
    </xf>
    <xf numFmtId="0" fontId="51" fillId="34" borderId="11" xfId="54" applyFont="1" applyFill="1" applyBorder="1" applyAlignment="1">
      <alignment horizontal="center"/>
      <protection/>
    </xf>
    <xf numFmtId="3" fontId="52" fillId="34" borderId="11" xfId="54" applyNumberFormat="1" applyFont="1" applyFill="1" applyBorder="1" applyAlignment="1">
      <alignment horizontal="center"/>
      <protection/>
    </xf>
    <xf numFmtId="0" fontId="53" fillId="0" borderId="0" xfId="54" applyFont="1" applyFill="1" applyBorder="1">
      <alignment/>
      <protection/>
    </xf>
    <xf numFmtId="0" fontId="9" fillId="35" borderId="11" xfId="54" applyFont="1" applyFill="1" applyBorder="1" applyAlignment="1">
      <alignment horizontal="center"/>
      <protection/>
    </xf>
    <xf numFmtId="3" fontId="9" fillId="35" borderId="11" xfId="54" applyNumberFormat="1" applyFont="1" applyFill="1" applyBorder="1" applyAlignment="1">
      <alignment horizontal="center"/>
      <protection/>
    </xf>
    <xf numFmtId="0" fontId="14" fillId="0" borderId="11" xfId="54" applyFont="1" applyBorder="1" applyAlignment="1">
      <alignment horizontal="left"/>
      <protection/>
    </xf>
    <xf numFmtId="3" fontId="8" fillId="36" borderId="11" xfId="54" applyNumberFormat="1" applyFont="1" applyFill="1" applyBorder="1" applyAlignment="1">
      <alignment horizontal="center"/>
      <protection/>
    </xf>
    <xf numFmtId="3" fontId="8" fillId="0" borderId="11" xfId="54" applyNumberFormat="1" applyFont="1" applyBorder="1" applyAlignment="1">
      <alignment horizontal="center"/>
      <protection/>
    </xf>
    <xf numFmtId="3" fontId="8" fillId="0" borderId="11" xfId="54" applyNumberFormat="1" applyFont="1" applyBorder="1" applyAlignment="1">
      <alignment horizontal="center" wrapText="1"/>
      <protection/>
    </xf>
    <xf numFmtId="3" fontId="8" fillId="37" borderId="11" xfId="54" applyNumberFormat="1" applyFont="1" applyFill="1" applyBorder="1" applyAlignment="1">
      <alignment horizontal="center"/>
      <protection/>
    </xf>
    <xf numFmtId="0" fontId="8" fillId="0" borderId="0" xfId="54" applyFont="1" applyAlignment="1">
      <alignment horizontal="center"/>
      <protection/>
    </xf>
    <xf numFmtId="1" fontId="14" fillId="0" borderId="11" xfId="54" applyNumberFormat="1" applyFont="1" applyBorder="1" applyAlignment="1">
      <alignment horizontal="left"/>
      <protection/>
    </xf>
    <xf numFmtId="3" fontId="51" fillId="38" borderId="11" xfId="54" applyNumberFormat="1" applyFont="1" applyFill="1" applyBorder="1" applyAlignment="1">
      <alignment horizontal="center"/>
      <protection/>
    </xf>
    <xf numFmtId="0" fontId="14" fillId="0" borderId="11" xfId="54" applyFont="1" applyBorder="1">
      <alignment/>
      <protection/>
    </xf>
    <xf numFmtId="0" fontId="8" fillId="0" borderId="11" xfId="54" applyFont="1" applyBorder="1">
      <alignment/>
      <protection/>
    </xf>
    <xf numFmtId="0" fontId="52" fillId="34" borderId="11" xfId="54" applyFont="1" applyFill="1" applyBorder="1" applyAlignment="1">
      <alignment horizontal="center"/>
      <protection/>
    </xf>
    <xf numFmtId="3" fontId="51" fillId="35" borderId="11" xfId="54" applyNumberFormat="1" applyFont="1" applyFill="1" applyBorder="1" applyAlignment="1">
      <alignment horizontal="center"/>
      <protection/>
    </xf>
    <xf numFmtId="165" fontId="8" fillId="0" borderId="11" xfId="47" applyNumberFormat="1" applyFont="1" applyBorder="1" applyAlignment="1">
      <alignment horizontal="center"/>
    </xf>
    <xf numFmtId="0" fontId="8" fillId="0" borderId="11" xfId="54" applyNumberFormat="1" applyFont="1" applyBorder="1" applyAlignment="1">
      <alignment horizontal="center"/>
      <protection/>
    </xf>
    <xf numFmtId="0" fontId="8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0" fontId="8" fillId="0" borderId="0" xfId="54" applyFont="1" applyFill="1" applyBorder="1" applyAlignment="1">
      <alignment horizontal="center"/>
      <protection/>
    </xf>
    <xf numFmtId="1" fontId="10" fillId="0" borderId="0" xfId="54" applyNumberFormat="1" applyFont="1" applyAlignment="1">
      <alignment horizontal="center"/>
      <protection/>
    </xf>
    <xf numFmtId="0" fontId="10" fillId="8" borderId="11" xfId="54" applyFont="1" applyFill="1" applyBorder="1" applyAlignment="1">
      <alignment horizontal="center" vertical="center" wrapText="1"/>
      <protection/>
    </xf>
    <xf numFmtId="0" fontId="10" fillId="8" borderId="10" xfId="54" applyFont="1" applyFill="1" applyBorder="1" applyAlignment="1">
      <alignment horizontal="center" vertical="center" wrapText="1"/>
      <protection/>
    </xf>
    <xf numFmtId="0" fontId="10" fillId="8" borderId="12" xfId="54" applyFont="1" applyFill="1" applyBorder="1" applyAlignment="1">
      <alignment horizontal="center" vertical="center" wrapText="1"/>
      <protection/>
    </xf>
    <xf numFmtId="0" fontId="10" fillId="8" borderId="10" xfId="54" applyFont="1" applyFill="1" applyBorder="1" applyAlignment="1" quotePrefix="1">
      <alignment horizontal="center" vertical="center" wrapText="1"/>
      <protection/>
    </xf>
    <xf numFmtId="0" fontId="10" fillId="8" borderId="12" xfId="54" applyFont="1" applyFill="1" applyBorder="1" applyAlignment="1" quotePrefix="1">
      <alignment horizontal="center" vertical="center" wrapText="1"/>
      <protection/>
    </xf>
    <xf numFmtId="0" fontId="10" fillId="8" borderId="11" xfId="54" applyFont="1" applyFill="1" applyBorder="1" applyAlignment="1">
      <alignment horizontal="center" vertical="center"/>
      <protection/>
    </xf>
    <xf numFmtId="0" fontId="3" fillId="0" borderId="0" xfId="54" applyFont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11" fillId="8" borderId="10" xfId="54" applyFont="1" applyFill="1" applyBorder="1" applyAlignment="1">
      <alignment horizontal="center" wrapText="1"/>
      <protection/>
    </xf>
    <xf numFmtId="0" fontId="2" fillId="0" borderId="13" xfId="54" applyBorder="1" applyAlignment="1">
      <alignment horizontal="center" wrapText="1"/>
      <protection/>
    </xf>
    <xf numFmtId="0" fontId="2" fillId="0" borderId="12" xfId="54" applyBorder="1" applyAlignment="1">
      <alignment horizontal="center" wrapText="1"/>
      <protection/>
    </xf>
    <xf numFmtId="0" fontId="50" fillId="8" borderId="11" xfId="54" applyFont="1" applyFill="1" applyBorder="1" applyAlignment="1">
      <alignment horizontal="center" vertical="center" wrapText="1"/>
      <protection/>
    </xf>
    <xf numFmtId="0" fontId="10" fillId="8" borderId="14" xfId="54" applyFont="1" applyFill="1" applyBorder="1" applyAlignment="1">
      <alignment horizontal="center" vertical="center" wrapText="1"/>
      <protection/>
    </xf>
    <xf numFmtId="0" fontId="10" fillId="8" borderId="15" xfId="54" applyFont="1" applyFill="1" applyBorder="1" applyAlignment="1">
      <alignment horizontal="center" vertical="center" wrapText="1"/>
      <protection/>
    </xf>
    <xf numFmtId="0" fontId="10" fillId="8" borderId="16" xfId="54" applyFont="1" applyFill="1" applyBorder="1" applyAlignment="1">
      <alignment horizontal="center" vertical="center" wrapText="1"/>
      <protection/>
    </xf>
    <xf numFmtId="164" fontId="10" fillId="8" borderId="14" xfId="50" applyFont="1" applyFill="1" applyBorder="1" applyAlignment="1">
      <alignment horizontal="center" vertical="center" wrapText="1"/>
    </xf>
    <xf numFmtId="164" fontId="10" fillId="8" borderId="15" xfId="50" applyFont="1" applyFill="1" applyBorder="1" applyAlignment="1">
      <alignment horizontal="center" vertical="center" wrapText="1"/>
    </xf>
    <xf numFmtId="164" fontId="10" fillId="8" borderId="16" xfId="50" applyFont="1" applyFill="1" applyBorder="1" applyAlignment="1">
      <alignment horizontal="center" vertical="center" wrapText="1"/>
    </xf>
    <xf numFmtId="0" fontId="10" fillId="8" borderId="17" xfId="54" applyFont="1" applyFill="1" applyBorder="1" applyAlignment="1">
      <alignment horizontal="center" vertical="center" wrapText="1"/>
      <protection/>
    </xf>
    <xf numFmtId="0" fontId="10" fillId="8" borderId="18" xfId="54" applyFont="1" applyFill="1" applyBorder="1" applyAlignment="1">
      <alignment horizontal="center" vertical="center" wrapText="1"/>
      <protection/>
    </xf>
    <xf numFmtId="0" fontId="10" fillId="8" borderId="19" xfId="54" applyFont="1" applyFill="1" applyBorder="1" applyAlignment="1">
      <alignment horizontal="center" vertical="center" wrapText="1"/>
      <protection/>
    </xf>
    <xf numFmtId="0" fontId="10" fillId="8" borderId="11" xfId="54" applyFont="1" applyFill="1" applyBorder="1" applyAlignment="1">
      <alignment horizontal="center"/>
      <protection/>
    </xf>
    <xf numFmtId="0" fontId="31" fillId="0" borderId="0" xfId="54" applyFont="1">
      <alignment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3" xfId="56"/>
    <cellStyle name="Normal 4" xfId="57"/>
    <cellStyle name="Normal 5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nuel.Guevara\Desktop\Poblacion%202014-trabaja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centaje%"/>
      <sheetName val="POB&lt;05 AÑOS"/>
      <sheetName val="ESTI_2014"/>
      <sheetName val="Poblacion 2014-trabajada"/>
      <sheetName val="Poblacion 2014"/>
      <sheetName val="Hoja4"/>
    </sheetNames>
    <sheetDataSet>
      <sheetData sheetId="0">
        <row r="87">
          <cell r="AU87">
            <v>49.42528735632184</v>
          </cell>
          <cell r="AV87">
            <v>50.70422535211268</v>
          </cell>
        </row>
        <row r="88">
          <cell r="AU88">
            <v>32.18390804597701</v>
          </cell>
          <cell r="AV88">
            <v>30.985915492957748</v>
          </cell>
        </row>
        <row r="89">
          <cell r="AU89">
            <v>18.39080459770115</v>
          </cell>
          <cell r="AV89">
            <v>18.309859154929576</v>
          </cell>
        </row>
        <row r="91">
          <cell r="AU91">
            <v>57.7639751552795</v>
          </cell>
          <cell r="AV91">
            <v>57.69230769230769</v>
          </cell>
        </row>
        <row r="92">
          <cell r="AU92">
            <v>7.453416149068323</v>
          </cell>
          <cell r="AV92">
            <v>7.6923076923076925</v>
          </cell>
        </row>
        <row r="93">
          <cell r="AU93">
            <v>7.453416149068323</v>
          </cell>
          <cell r="AV93">
            <v>7.6923076923076925</v>
          </cell>
        </row>
        <row r="94">
          <cell r="AU94">
            <v>16.770186335403725</v>
          </cell>
          <cell r="AV94">
            <v>16.153846153846153</v>
          </cell>
        </row>
        <row r="95">
          <cell r="AU95">
            <v>9.316770186335404</v>
          </cell>
          <cell r="AV95">
            <v>9.23076923076923</v>
          </cell>
        </row>
        <row r="96">
          <cell r="AU96">
            <v>1.2422360248447204</v>
          </cell>
          <cell r="AV96">
            <v>1.5384615384615385</v>
          </cell>
        </row>
        <row r="98">
          <cell r="AU98">
            <v>100</v>
          </cell>
          <cell r="AV98">
            <v>100</v>
          </cell>
        </row>
        <row r="100">
          <cell r="AU100">
            <v>41.6</v>
          </cell>
          <cell r="AV100">
            <v>41.584158415841586</v>
          </cell>
        </row>
        <row r="101">
          <cell r="AU101">
            <v>21.6</v>
          </cell>
          <cell r="AV101">
            <v>20.792079207920793</v>
          </cell>
        </row>
        <row r="102">
          <cell r="AU102">
            <v>30.4</v>
          </cell>
          <cell r="AV102">
            <v>30.693069306930692</v>
          </cell>
        </row>
        <row r="103">
          <cell r="AU103">
            <v>6.4</v>
          </cell>
          <cell r="AV103">
            <v>6.930693069306931</v>
          </cell>
        </row>
        <row r="106">
          <cell r="AU106">
            <v>62.22222222222222</v>
          </cell>
          <cell r="AV106">
            <v>62.38532110091743</v>
          </cell>
        </row>
        <row r="107">
          <cell r="AU107">
            <v>15.185185185185185</v>
          </cell>
          <cell r="AV107">
            <v>15.137614678899082</v>
          </cell>
        </row>
        <row r="108">
          <cell r="AU108">
            <v>6.666666666666667</v>
          </cell>
          <cell r="AV108">
            <v>6.422018348623853</v>
          </cell>
        </row>
        <row r="109">
          <cell r="AU109">
            <v>15.925925925925926</v>
          </cell>
          <cell r="AV109">
            <v>16.05504587155963</v>
          </cell>
        </row>
        <row r="111">
          <cell r="AU111">
            <v>80.74074074074075</v>
          </cell>
          <cell r="AV111">
            <v>80.73394495412845</v>
          </cell>
        </row>
        <row r="112">
          <cell r="AU112">
            <v>9.62962962962963</v>
          </cell>
          <cell r="AV112">
            <v>10.091743119266056</v>
          </cell>
        </row>
        <row r="113">
          <cell r="AU113">
            <v>9.62962962962963</v>
          </cell>
          <cell r="AV113">
            <v>9.174311926605505</v>
          </cell>
        </row>
        <row r="115">
          <cell r="C115">
            <v>33.333333333333336</v>
          </cell>
          <cell r="AU115">
            <v>51.21951219512195</v>
          </cell>
          <cell r="AV115">
            <v>48.484848484848484</v>
          </cell>
        </row>
        <row r="116">
          <cell r="C116">
            <v>33.333333333333336</v>
          </cell>
          <cell r="AU116">
            <v>26.829268292682926</v>
          </cell>
          <cell r="AV116">
            <v>27.272727272727273</v>
          </cell>
        </row>
        <row r="117">
          <cell r="C117">
            <v>33.333333333333336</v>
          </cell>
          <cell r="AU117">
            <v>21.951219512195124</v>
          </cell>
          <cell r="AV117">
            <v>24.242424242424242</v>
          </cell>
        </row>
        <row r="120">
          <cell r="AU120">
            <v>100</v>
          </cell>
          <cell r="AV120">
            <v>100</v>
          </cell>
        </row>
        <row r="122">
          <cell r="AU122">
            <v>100</v>
          </cell>
          <cell r="AV122">
            <v>100</v>
          </cell>
        </row>
        <row r="124">
          <cell r="AU124">
            <v>20.61855670103093</v>
          </cell>
          <cell r="AV124">
            <v>22.78481012658228</v>
          </cell>
        </row>
        <row r="125">
          <cell r="AU125">
            <v>41.23711340206186</v>
          </cell>
          <cell r="AV125">
            <v>40.50632911392405</v>
          </cell>
        </row>
        <row r="126">
          <cell r="AU126">
            <v>22.68041237113402</v>
          </cell>
          <cell r="AV126">
            <v>21.518987341772153</v>
          </cell>
        </row>
        <row r="127">
          <cell r="AU127">
            <v>10.309278350515465</v>
          </cell>
          <cell r="AV127">
            <v>10.126582278481013</v>
          </cell>
        </row>
        <row r="128">
          <cell r="AU128">
            <v>5.154639175257732</v>
          </cell>
          <cell r="AV128">
            <v>5.063291139240507</v>
          </cell>
        </row>
        <row r="130">
          <cell r="AU130">
            <v>93.28743545611016</v>
          </cell>
          <cell r="AV130">
            <v>93.16239316239316</v>
          </cell>
        </row>
        <row r="131">
          <cell r="AU131">
            <v>2.2375215146299485</v>
          </cell>
          <cell r="AV131">
            <v>2.1367521367521367</v>
          </cell>
        </row>
        <row r="132">
          <cell r="AU132">
            <v>3.270223752151463</v>
          </cell>
          <cell r="AV132">
            <v>3.4188034188034186</v>
          </cell>
        </row>
        <row r="133">
          <cell r="AU133">
            <v>1.2048192771084338</v>
          </cell>
          <cell r="AV133">
            <v>1.2820512820512822</v>
          </cell>
        </row>
      </sheetData>
      <sheetData sheetId="2">
        <row r="8">
          <cell r="AN8">
            <v>177</v>
          </cell>
          <cell r="AT8">
            <v>220</v>
          </cell>
        </row>
        <row r="9">
          <cell r="AN9">
            <v>100</v>
          </cell>
          <cell r="AT9">
            <v>123</v>
          </cell>
        </row>
        <row r="10">
          <cell r="AN10">
            <v>127</v>
          </cell>
          <cell r="AT10">
            <v>157</v>
          </cell>
        </row>
        <row r="11">
          <cell r="AN11">
            <v>71</v>
          </cell>
          <cell r="AT11">
            <v>87</v>
          </cell>
        </row>
        <row r="13">
          <cell r="AN13">
            <v>216</v>
          </cell>
          <cell r="AT13">
            <v>268</v>
          </cell>
        </row>
        <row r="14">
          <cell r="AN14">
            <v>33</v>
          </cell>
          <cell r="AO14">
            <v>2</v>
          </cell>
          <cell r="AT14">
            <v>41</v>
          </cell>
        </row>
        <row r="15">
          <cell r="AN15">
            <v>109</v>
          </cell>
          <cell r="AT15">
            <v>135</v>
          </cell>
        </row>
        <row r="17">
          <cell r="AN17">
            <v>416</v>
          </cell>
          <cell r="AT17">
            <v>515</v>
          </cell>
        </row>
        <row r="18">
          <cell r="AN18">
            <v>478</v>
          </cell>
          <cell r="AT18">
            <v>591</v>
          </cell>
        </row>
        <row r="19">
          <cell r="AN19">
            <v>39</v>
          </cell>
          <cell r="AT19">
            <v>48</v>
          </cell>
        </row>
        <row r="20">
          <cell r="AN20">
            <v>78</v>
          </cell>
          <cell r="AT20">
            <v>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87"/>
  <sheetViews>
    <sheetView tabSelected="1" zoomScale="90" zoomScaleNormal="90" zoomScalePageLayoutView="0" workbookViewId="0" topLeftCell="A1">
      <pane xSplit="1" ySplit="8" topLeftCell="Z4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N67" sqref="AN67"/>
    </sheetView>
  </sheetViews>
  <sheetFormatPr defaultColWidth="11.421875" defaultRowHeight="15"/>
  <cols>
    <col min="1" max="1" width="24.7109375" style="34" customWidth="1"/>
    <col min="2" max="2" width="9.00390625" style="35" customWidth="1"/>
    <col min="3" max="3" width="4.421875" style="36" customWidth="1"/>
    <col min="4" max="4" width="7.28125" style="36" customWidth="1"/>
    <col min="5" max="5" width="7.421875" style="25" customWidth="1"/>
    <col min="6" max="6" width="5.7109375" style="25" customWidth="1"/>
    <col min="7" max="9" width="5.421875" style="25" customWidth="1"/>
    <col min="10" max="16" width="5.57421875" style="25" customWidth="1"/>
    <col min="17" max="17" width="10.421875" style="25" customWidth="1"/>
    <col min="18" max="23" width="5.57421875" style="25" customWidth="1"/>
    <col min="24" max="24" width="10.57421875" style="25" customWidth="1"/>
    <col min="25" max="26" width="5.57421875" style="25" customWidth="1"/>
    <col min="27" max="28" width="6.421875" style="25" customWidth="1"/>
    <col min="29" max="29" width="10.8515625" style="25" customWidth="1"/>
    <col min="30" max="34" width="6.421875" style="25" customWidth="1"/>
    <col min="35" max="35" width="6.7109375" style="25" customWidth="1"/>
    <col min="36" max="36" width="10.8515625" style="25" customWidth="1"/>
    <col min="37" max="40" width="5.8515625" style="25" customWidth="1"/>
    <col min="41" max="41" width="5.57421875" style="25" customWidth="1"/>
    <col min="42" max="42" width="10.140625" style="25" customWidth="1"/>
    <col min="43" max="43" width="8.28125" style="25" customWidth="1"/>
    <col min="44" max="45" width="7.421875" style="25" customWidth="1"/>
    <col min="46" max="46" width="11.57421875" style="25" customWidth="1"/>
    <col min="47" max="47" width="9.28125" style="25" customWidth="1"/>
    <col min="48" max="48" width="8.8515625" style="25" customWidth="1"/>
    <col min="49" max="16384" width="11.421875" style="1" customWidth="1"/>
  </cols>
  <sheetData>
    <row r="1" spans="1:48" ht="16.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</row>
    <row r="2" spans="1:48" ht="16.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</row>
    <row r="3" spans="1:48" ht="15.75" customHeight="1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</row>
    <row r="4" spans="1:48" ht="12.75" customHeight="1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ht="17.25" customHeight="1">
      <c r="A5" s="47" t="s">
        <v>3</v>
      </c>
      <c r="B5" s="50" t="s">
        <v>4</v>
      </c>
      <c r="C5" s="51" t="s">
        <v>5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3"/>
      <c r="R5" s="51" t="s">
        <v>5</v>
      </c>
      <c r="S5" s="52"/>
      <c r="T5" s="52"/>
      <c r="U5" s="52"/>
      <c r="V5" s="52"/>
      <c r="W5" s="52"/>
      <c r="X5" s="53"/>
      <c r="Y5" s="54" t="s">
        <v>5</v>
      </c>
      <c r="Z5" s="55"/>
      <c r="AA5" s="55"/>
      <c r="AB5" s="55"/>
      <c r="AC5" s="56"/>
      <c r="AD5" s="54" t="s">
        <v>5</v>
      </c>
      <c r="AE5" s="55"/>
      <c r="AF5" s="55"/>
      <c r="AG5" s="55"/>
      <c r="AH5" s="55"/>
      <c r="AI5" s="55"/>
      <c r="AJ5" s="56"/>
      <c r="AK5" s="54" t="s">
        <v>5</v>
      </c>
      <c r="AL5" s="55"/>
      <c r="AM5" s="55"/>
      <c r="AN5" s="55"/>
      <c r="AO5" s="55"/>
      <c r="AP5" s="56"/>
      <c r="AQ5" s="51" t="s">
        <v>6</v>
      </c>
      <c r="AR5" s="52"/>
      <c r="AS5" s="52"/>
      <c r="AT5" s="52"/>
      <c r="AU5" s="53"/>
      <c r="AV5" s="57" t="s">
        <v>7</v>
      </c>
    </row>
    <row r="6" spans="1:48" ht="14.25" customHeight="1">
      <c r="A6" s="48"/>
      <c r="B6" s="50"/>
      <c r="C6" s="60" t="s">
        <v>8</v>
      </c>
      <c r="D6" s="60"/>
      <c r="E6" s="5" t="s">
        <v>9</v>
      </c>
      <c r="F6" s="6">
        <v>1</v>
      </c>
      <c r="G6" s="6">
        <v>2</v>
      </c>
      <c r="H6" s="6">
        <v>3</v>
      </c>
      <c r="I6" s="6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40" t="s">
        <v>10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  <c r="X6" s="40" t="s">
        <v>11</v>
      </c>
      <c r="Y6" s="5">
        <v>18</v>
      </c>
      <c r="Z6" s="5">
        <v>19</v>
      </c>
      <c r="AA6" s="7" t="s">
        <v>12</v>
      </c>
      <c r="AB6" s="7" t="s">
        <v>13</v>
      </c>
      <c r="AC6" s="42" t="s">
        <v>14</v>
      </c>
      <c r="AD6" s="7" t="s">
        <v>15</v>
      </c>
      <c r="AE6" s="7" t="s">
        <v>16</v>
      </c>
      <c r="AF6" s="7" t="s">
        <v>17</v>
      </c>
      <c r="AG6" s="7" t="s">
        <v>18</v>
      </c>
      <c r="AH6" s="7" t="s">
        <v>19</v>
      </c>
      <c r="AI6" s="7" t="s">
        <v>20</v>
      </c>
      <c r="AJ6" s="42" t="s">
        <v>21</v>
      </c>
      <c r="AK6" s="7" t="s">
        <v>22</v>
      </c>
      <c r="AL6" s="7" t="s">
        <v>23</v>
      </c>
      <c r="AM6" s="7" t="s">
        <v>24</v>
      </c>
      <c r="AN6" s="7" t="s">
        <v>25</v>
      </c>
      <c r="AO6" s="7" t="s">
        <v>26</v>
      </c>
      <c r="AP6" s="39" t="s">
        <v>27</v>
      </c>
      <c r="AQ6" s="39" t="s">
        <v>28</v>
      </c>
      <c r="AR6" s="39" t="s">
        <v>29</v>
      </c>
      <c r="AS6" s="39" t="s">
        <v>30</v>
      </c>
      <c r="AT6" s="8" t="s">
        <v>9</v>
      </c>
      <c r="AU6" s="39" t="s">
        <v>31</v>
      </c>
      <c r="AV6" s="58"/>
    </row>
    <row r="7" spans="1:48" ht="14.25" customHeight="1">
      <c r="A7" s="49"/>
      <c r="B7" s="50"/>
      <c r="C7" s="9" t="s">
        <v>32</v>
      </c>
      <c r="D7" s="9" t="s">
        <v>33</v>
      </c>
      <c r="E7" s="10" t="s">
        <v>8</v>
      </c>
      <c r="F7" s="10" t="s">
        <v>34</v>
      </c>
      <c r="G7" s="10" t="s">
        <v>35</v>
      </c>
      <c r="H7" s="10" t="s">
        <v>35</v>
      </c>
      <c r="I7" s="10" t="s">
        <v>35</v>
      </c>
      <c r="J7" s="10" t="s">
        <v>35</v>
      </c>
      <c r="K7" s="10" t="s">
        <v>35</v>
      </c>
      <c r="L7" s="10" t="s">
        <v>35</v>
      </c>
      <c r="M7" s="10" t="s">
        <v>35</v>
      </c>
      <c r="N7" s="10" t="s">
        <v>35</v>
      </c>
      <c r="O7" s="10" t="s">
        <v>35</v>
      </c>
      <c r="P7" s="10" t="s">
        <v>35</v>
      </c>
      <c r="Q7" s="41"/>
      <c r="R7" s="10" t="s">
        <v>35</v>
      </c>
      <c r="S7" s="10" t="s">
        <v>35</v>
      </c>
      <c r="T7" s="10" t="s">
        <v>35</v>
      </c>
      <c r="U7" s="10" t="s">
        <v>35</v>
      </c>
      <c r="V7" s="10" t="s">
        <v>35</v>
      </c>
      <c r="W7" s="10" t="s">
        <v>35</v>
      </c>
      <c r="X7" s="41"/>
      <c r="Y7" s="10" t="s">
        <v>35</v>
      </c>
      <c r="Z7" s="10" t="s">
        <v>35</v>
      </c>
      <c r="AA7" s="11" t="s">
        <v>35</v>
      </c>
      <c r="AB7" s="11" t="s">
        <v>35</v>
      </c>
      <c r="AC7" s="43"/>
      <c r="AD7" s="11" t="s">
        <v>35</v>
      </c>
      <c r="AE7" s="11" t="s">
        <v>35</v>
      </c>
      <c r="AF7" s="11" t="s">
        <v>35</v>
      </c>
      <c r="AG7" s="11" t="s">
        <v>35</v>
      </c>
      <c r="AH7" s="11" t="s">
        <v>35</v>
      </c>
      <c r="AI7" s="11" t="s">
        <v>35</v>
      </c>
      <c r="AJ7" s="43"/>
      <c r="AK7" s="11" t="s">
        <v>35</v>
      </c>
      <c r="AL7" s="11" t="s">
        <v>35</v>
      </c>
      <c r="AM7" s="11" t="s">
        <v>35</v>
      </c>
      <c r="AN7" s="11" t="s">
        <v>35</v>
      </c>
      <c r="AO7" s="11" t="s">
        <v>35</v>
      </c>
      <c r="AP7" s="44"/>
      <c r="AQ7" s="39"/>
      <c r="AR7" s="39"/>
      <c r="AS7" s="39"/>
      <c r="AT7" s="12" t="s">
        <v>36</v>
      </c>
      <c r="AU7" s="39"/>
      <c r="AV7" s="59"/>
    </row>
    <row r="8" spans="1:48" ht="14.25" customHeight="1">
      <c r="A8" s="13" t="s">
        <v>37</v>
      </c>
      <c r="B8" s="14">
        <f aca="true" t="shared" si="0" ref="B8:AV8">+B9+B37+B51</f>
        <v>234638.34711388455</v>
      </c>
      <c r="C8" s="14">
        <f t="shared" si="0"/>
        <v>301</v>
      </c>
      <c r="D8" s="14">
        <f t="shared" si="0"/>
        <v>3641</v>
      </c>
      <c r="E8" s="14">
        <f t="shared" si="0"/>
        <v>3942</v>
      </c>
      <c r="F8" s="14">
        <f t="shared" si="0"/>
        <v>4023</v>
      </c>
      <c r="G8" s="14">
        <f t="shared" si="0"/>
        <v>4082</v>
      </c>
      <c r="H8" s="14">
        <f t="shared" si="0"/>
        <v>4123</v>
      </c>
      <c r="I8" s="14">
        <f t="shared" si="0"/>
        <v>4147</v>
      </c>
      <c r="J8" s="14">
        <f t="shared" si="0"/>
        <v>4156</v>
      </c>
      <c r="K8" s="14">
        <f t="shared" si="0"/>
        <v>4154</v>
      </c>
      <c r="L8" s="14">
        <f t="shared" si="0"/>
        <v>4142</v>
      </c>
      <c r="M8" s="14">
        <f t="shared" si="0"/>
        <v>4123</v>
      </c>
      <c r="N8" s="14">
        <f t="shared" si="0"/>
        <v>4100</v>
      </c>
      <c r="O8" s="14">
        <f t="shared" si="0"/>
        <v>4070</v>
      </c>
      <c r="P8" s="14">
        <f t="shared" si="0"/>
        <v>4035</v>
      </c>
      <c r="Q8" s="14">
        <f t="shared" si="0"/>
        <v>49097</v>
      </c>
      <c r="R8" s="14">
        <f t="shared" si="0"/>
        <v>4010</v>
      </c>
      <c r="S8" s="14">
        <f t="shared" si="0"/>
        <v>4000</v>
      </c>
      <c r="T8" s="14">
        <f t="shared" si="0"/>
        <v>4002</v>
      </c>
      <c r="U8" s="14">
        <f t="shared" si="0"/>
        <v>4006</v>
      </c>
      <c r="V8" s="14">
        <f t="shared" si="0"/>
        <v>4017</v>
      </c>
      <c r="W8" s="14">
        <f t="shared" si="0"/>
        <v>4024</v>
      </c>
      <c r="X8" s="14">
        <f t="shared" si="0"/>
        <v>24059</v>
      </c>
      <c r="Y8" s="14">
        <f t="shared" si="0"/>
        <v>4022</v>
      </c>
      <c r="Z8" s="14">
        <f t="shared" si="0"/>
        <v>4018</v>
      </c>
      <c r="AA8" s="14">
        <f t="shared" si="0"/>
        <v>20534</v>
      </c>
      <c r="AB8" s="14">
        <f t="shared" si="0"/>
        <v>23056</v>
      </c>
      <c r="AC8" s="14">
        <f t="shared" si="0"/>
        <v>51630</v>
      </c>
      <c r="AD8" s="14">
        <f t="shared" si="0"/>
        <v>22162</v>
      </c>
      <c r="AE8" s="14">
        <f t="shared" si="0"/>
        <v>21069</v>
      </c>
      <c r="AF8" s="14">
        <f t="shared" si="0"/>
        <v>16754</v>
      </c>
      <c r="AG8" s="14">
        <f t="shared" si="0"/>
        <v>13634</v>
      </c>
      <c r="AH8" s="14">
        <f t="shared" si="0"/>
        <v>10974</v>
      </c>
      <c r="AI8" s="14">
        <f t="shared" si="0"/>
        <v>8489</v>
      </c>
      <c r="AJ8" s="14">
        <f t="shared" si="0"/>
        <v>93082</v>
      </c>
      <c r="AK8" s="14">
        <f t="shared" si="0"/>
        <v>6265</v>
      </c>
      <c r="AL8" s="14">
        <f t="shared" si="0"/>
        <v>4159</v>
      </c>
      <c r="AM8" s="14">
        <f t="shared" si="0"/>
        <v>2843.3471138845553</v>
      </c>
      <c r="AN8" s="14">
        <f t="shared" si="0"/>
        <v>1919</v>
      </c>
      <c r="AO8" s="14">
        <f t="shared" si="0"/>
        <v>1584</v>
      </c>
      <c r="AP8" s="14">
        <f t="shared" si="0"/>
        <v>16770.347113884556</v>
      </c>
      <c r="AQ8" s="14">
        <f t="shared" si="0"/>
        <v>9906</v>
      </c>
      <c r="AR8" s="14">
        <f t="shared" si="0"/>
        <v>9460</v>
      </c>
      <c r="AS8" s="14">
        <f t="shared" si="0"/>
        <v>51438</v>
      </c>
      <c r="AT8" s="14">
        <f t="shared" si="0"/>
        <v>70804</v>
      </c>
      <c r="AU8" s="14">
        <f t="shared" si="0"/>
        <v>4961</v>
      </c>
      <c r="AV8" s="14">
        <f t="shared" si="0"/>
        <v>4007</v>
      </c>
    </row>
    <row r="9" spans="1:48" s="17" customFormat="1" ht="14.25" customHeight="1">
      <c r="A9" s="15" t="s">
        <v>38</v>
      </c>
      <c r="B9" s="16">
        <f>B10+B15+B19+B23+B30+B32</f>
        <v>162879.34711388455</v>
      </c>
      <c r="C9" s="16">
        <f aca="true" t="shared" si="1" ref="C9:AV9">+C10+C15+C19+C23+C30+C32</f>
        <v>199</v>
      </c>
      <c r="D9" s="16">
        <f t="shared" si="1"/>
        <v>2404</v>
      </c>
      <c r="E9" s="16">
        <f t="shared" si="1"/>
        <v>2603</v>
      </c>
      <c r="F9" s="16">
        <f t="shared" si="1"/>
        <v>2686</v>
      </c>
      <c r="G9" s="16">
        <f t="shared" si="1"/>
        <v>2749</v>
      </c>
      <c r="H9" s="16">
        <f t="shared" si="1"/>
        <v>2796</v>
      </c>
      <c r="I9" s="16">
        <f t="shared" si="1"/>
        <v>2828</v>
      </c>
      <c r="J9" s="16">
        <f t="shared" si="1"/>
        <v>2846</v>
      </c>
      <c r="K9" s="16">
        <f t="shared" si="1"/>
        <v>2852</v>
      </c>
      <c r="L9" s="16">
        <f t="shared" si="1"/>
        <v>2849</v>
      </c>
      <c r="M9" s="16">
        <f t="shared" si="1"/>
        <v>2838</v>
      </c>
      <c r="N9" s="16">
        <f t="shared" si="1"/>
        <v>2824</v>
      </c>
      <c r="O9" s="16">
        <f t="shared" si="1"/>
        <v>2803</v>
      </c>
      <c r="P9" s="16">
        <f t="shared" si="1"/>
        <v>2775</v>
      </c>
      <c r="Q9" s="16">
        <f t="shared" si="1"/>
        <v>33449</v>
      </c>
      <c r="R9" s="16">
        <f t="shared" si="1"/>
        <v>2752</v>
      </c>
      <c r="S9" s="16">
        <f t="shared" si="1"/>
        <v>2739</v>
      </c>
      <c r="T9" s="16">
        <f t="shared" si="1"/>
        <v>2730</v>
      </c>
      <c r="U9" s="16">
        <f t="shared" si="1"/>
        <v>2726</v>
      </c>
      <c r="V9" s="16">
        <f t="shared" si="1"/>
        <v>2723</v>
      </c>
      <c r="W9" s="16">
        <f t="shared" si="1"/>
        <v>2722</v>
      </c>
      <c r="X9" s="16">
        <f t="shared" si="1"/>
        <v>16392</v>
      </c>
      <c r="Y9" s="16">
        <f t="shared" si="1"/>
        <v>2724</v>
      </c>
      <c r="Z9" s="16">
        <f t="shared" si="1"/>
        <v>2723</v>
      </c>
      <c r="AA9" s="16">
        <f t="shared" si="1"/>
        <v>13986</v>
      </c>
      <c r="AB9" s="16">
        <f t="shared" si="1"/>
        <v>15709</v>
      </c>
      <c r="AC9" s="16">
        <f t="shared" si="1"/>
        <v>35142</v>
      </c>
      <c r="AD9" s="16">
        <f t="shared" si="1"/>
        <v>15253</v>
      </c>
      <c r="AE9" s="16">
        <f t="shared" si="1"/>
        <v>14854</v>
      </c>
      <c r="AF9" s="16">
        <f t="shared" si="1"/>
        <v>11814</v>
      </c>
      <c r="AG9" s="16">
        <f t="shared" si="1"/>
        <v>9691</v>
      </c>
      <c r="AH9" s="16">
        <f t="shared" si="1"/>
        <v>7897</v>
      </c>
      <c r="AI9" s="16">
        <f t="shared" si="1"/>
        <v>6101</v>
      </c>
      <c r="AJ9" s="16">
        <f t="shared" si="1"/>
        <v>65610</v>
      </c>
      <c r="AK9" s="16">
        <f t="shared" si="1"/>
        <v>4531</v>
      </c>
      <c r="AL9" s="16">
        <f t="shared" si="1"/>
        <v>3044</v>
      </c>
      <c r="AM9" s="16">
        <f t="shared" si="1"/>
        <v>2124.3471138845553</v>
      </c>
      <c r="AN9" s="16">
        <f t="shared" si="1"/>
        <v>1426</v>
      </c>
      <c r="AO9" s="16">
        <f t="shared" si="1"/>
        <v>1161</v>
      </c>
      <c r="AP9" s="16">
        <f t="shared" si="1"/>
        <v>12286.347113884556</v>
      </c>
      <c r="AQ9" s="16">
        <f t="shared" si="1"/>
        <v>6740</v>
      </c>
      <c r="AR9" s="16">
        <f t="shared" si="1"/>
        <v>6452</v>
      </c>
      <c r="AS9" s="16">
        <f t="shared" si="1"/>
        <v>35965</v>
      </c>
      <c r="AT9" s="16">
        <f t="shared" si="1"/>
        <v>49157</v>
      </c>
      <c r="AU9" s="16">
        <f t="shared" si="1"/>
        <v>3265.9999999999995</v>
      </c>
      <c r="AV9" s="16">
        <f t="shared" si="1"/>
        <v>2638</v>
      </c>
    </row>
    <row r="10" spans="1:48" ht="14.25" customHeight="1">
      <c r="A10" s="18" t="s">
        <v>39</v>
      </c>
      <c r="B10" s="19">
        <f>SUM(B11:B14)</f>
        <v>110415.34711388455</v>
      </c>
      <c r="C10" s="19">
        <f>SUM(C11:C14)</f>
        <v>136</v>
      </c>
      <c r="D10" s="19">
        <f>SUM(D11:D14)</f>
        <v>1641</v>
      </c>
      <c r="E10" s="19">
        <f>SUM(E11:E14)</f>
        <v>1777</v>
      </c>
      <c r="F10" s="19">
        <f aca="true" t="shared" si="2" ref="F10:AV10">SUM(F11:F14)</f>
        <v>1837</v>
      </c>
      <c r="G10" s="19">
        <f t="shared" si="2"/>
        <v>1884</v>
      </c>
      <c r="H10" s="19">
        <f t="shared" si="2"/>
        <v>1920</v>
      </c>
      <c r="I10" s="19">
        <f t="shared" si="2"/>
        <v>1945</v>
      </c>
      <c r="J10" s="19">
        <f t="shared" si="2"/>
        <v>1961</v>
      </c>
      <c r="K10" s="19">
        <f t="shared" si="2"/>
        <v>1969</v>
      </c>
      <c r="L10" s="19">
        <f t="shared" si="2"/>
        <v>1970</v>
      </c>
      <c r="M10" s="19">
        <f t="shared" si="2"/>
        <v>1965</v>
      </c>
      <c r="N10" s="19">
        <f t="shared" si="2"/>
        <v>1957</v>
      </c>
      <c r="O10" s="19">
        <f t="shared" si="2"/>
        <v>1944</v>
      </c>
      <c r="P10" s="19">
        <f t="shared" si="2"/>
        <v>1926</v>
      </c>
      <c r="Q10" s="19">
        <f>SUM(Q11:Q14)</f>
        <v>23055</v>
      </c>
      <c r="R10" s="19">
        <f t="shared" si="2"/>
        <v>1908</v>
      </c>
      <c r="S10" s="19">
        <f t="shared" si="2"/>
        <v>1895</v>
      </c>
      <c r="T10" s="19">
        <f t="shared" si="2"/>
        <v>1881</v>
      </c>
      <c r="U10" s="19">
        <f t="shared" si="2"/>
        <v>1870</v>
      </c>
      <c r="V10" s="19">
        <f t="shared" si="2"/>
        <v>1860</v>
      </c>
      <c r="W10" s="19">
        <f t="shared" si="2"/>
        <v>1851</v>
      </c>
      <c r="X10" s="19">
        <f>SUM(X11:X14)</f>
        <v>11265</v>
      </c>
      <c r="Y10" s="19">
        <f t="shared" si="2"/>
        <v>1845</v>
      </c>
      <c r="Z10" s="19">
        <f t="shared" si="2"/>
        <v>1834</v>
      </c>
      <c r="AA10" s="19">
        <f t="shared" si="2"/>
        <v>9334</v>
      </c>
      <c r="AB10" s="19">
        <f t="shared" si="2"/>
        <v>10525</v>
      </c>
      <c r="AC10" s="19">
        <f>SUM(AC11:AC14)</f>
        <v>23538</v>
      </c>
      <c r="AD10" s="19">
        <f t="shared" si="2"/>
        <v>10459</v>
      </c>
      <c r="AE10" s="19">
        <f t="shared" si="2"/>
        <v>10282</v>
      </c>
      <c r="AF10" s="19">
        <f t="shared" si="2"/>
        <v>8150</v>
      </c>
      <c r="AG10" s="19">
        <f t="shared" si="2"/>
        <v>6544</v>
      </c>
      <c r="AH10" s="19">
        <f t="shared" si="2"/>
        <v>5316</v>
      </c>
      <c r="AI10" s="19">
        <f t="shared" si="2"/>
        <v>4065</v>
      </c>
      <c r="AJ10" s="19">
        <f>SUM(AJ11:AJ14)</f>
        <v>44816</v>
      </c>
      <c r="AK10" s="19">
        <f t="shared" si="2"/>
        <v>2969</v>
      </c>
      <c r="AL10" s="19">
        <f t="shared" si="2"/>
        <v>1872</v>
      </c>
      <c r="AM10" s="19">
        <f t="shared" si="2"/>
        <v>1329.3471138845555</v>
      </c>
      <c r="AN10" s="19">
        <f t="shared" si="2"/>
        <v>855</v>
      </c>
      <c r="AO10" s="19">
        <f t="shared" si="2"/>
        <v>716</v>
      </c>
      <c r="AP10" s="19">
        <f t="shared" si="2"/>
        <v>7741.347113884556</v>
      </c>
      <c r="AQ10" s="19">
        <f t="shared" si="2"/>
        <v>4654</v>
      </c>
      <c r="AR10" s="19">
        <f t="shared" si="2"/>
        <v>4297</v>
      </c>
      <c r="AS10" s="19">
        <f t="shared" si="2"/>
        <v>24353</v>
      </c>
      <c r="AT10" s="19">
        <f>SUM(AT11:AT14)</f>
        <v>33304</v>
      </c>
      <c r="AU10" s="19">
        <f t="shared" si="2"/>
        <v>2222.9999999999995</v>
      </c>
      <c r="AV10" s="19">
        <f t="shared" si="2"/>
        <v>1795</v>
      </c>
    </row>
    <row r="11" spans="1:48" s="25" customFormat="1" ht="12.75">
      <c r="A11" s="20" t="s">
        <v>40</v>
      </c>
      <c r="B11" s="21">
        <f>Q11+X11+AC11+AJ11+AP11</f>
        <v>58742</v>
      </c>
      <c r="C11" s="22">
        <v>66</v>
      </c>
      <c r="D11" s="23">
        <v>898</v>
      </c>
      <c r="E11" s="24">
        <f>SUM(C11:D11)</f>
        <v>964</v>
      </c>
      <c r="F11" s="22">
        <v>961</v>
      </c>
      <c r="G11" s="22">
        <v>995</v>
      </c>
      <c r="H11" s="22">
        <v>1020</v>
      </c>
      <c r="I11" s="22">
        <v>1029</v>
      </c>
      <c r="J11" s="22">
        <v>1030</v>
      </c>
      <c r="K11" s="22">
        <v>1036</v>
      </c>
      <c r="L11" s="22">
        <v>1040</v>
      </c>
      <c r="M11" s="22">
        <v>1044</v>
      </c>
      <c r="N11" s="22">
        <v>1047</v>
      </c>
      <c r="O11" s="22">
        <v>1091</v>
      </c>
      <c r="P11" s="22">
        <v>1075</v>
      </c>
      <c r="Q11" s="24">
        <f>SUM(E11:P11)</f>
        <v>12332</v>
      </c>
      <c r="R11" s="22">
        <v>1076</v>
      </c>
      <c r="S11" s="22">
        <v>1079</v>
      </c>
      <c r="T11" s="22">
        <v>1063</v>
      </c>
      <c r="U11" s="22">
        <v>1058</v>
      </c>
      <c r="V11" s="22">
        <v>1058</v>
      </c>
      <c r="W11" s="22">
        <v>1060</v>
      </c>
      <c r="X11" s="24">
        <f>SUM(R11:W11)</f>
        <v>6394</v>
      </c>
      <c r="Y11" s="22">
        <v>1042</v>
      </c>
      <c r="Z11" s="22">
        <v>988</v>
      </c>
      <c r="AA11" s="22">
        <v>4735</v>
      </c>
      <c r="AB11" s="22">
        <v>5414</v>
      </c>
      <c r="AC11" s="24">
        <f>SUM(Y11:AB11)</f>
        <v>12179</v>
      </c>
      <c r="AD11" s="22">
        <v>5333</v>
      </c>
      <c r="AE11" s="22">
        <v>5090</v>
      </c>
      <c r="AF11" s="22">
        <v>4595</v>
      </c>
      <c r="AG11" s="22">
        <v>3278</v>
      </c>
      <c r="AH11" s="22">
        <v>2876</v>
      </c>
      <c r="AI11" s="22">
        <v>2180</v>
      </c>
      <c r="AJ11" s="24">
        <f>SUM(AD11:AI11)</f>
        <v>23352</v>
      </c>
      <c r="AK11" s="22">
        <v>1672</v>
      </c>
      <c r="AL11" s="22">
        <v>1154</v>
      </c>
      <c r="AM11" s="22">
        <v>754</v>
      </c>
      <c r="AN11" s="22">
        <v>540</v>
      </c>
      <c r="AO11" s="22">
        <v>365</v>
      </c>
      <c r="AP11" s="24">
        <f>SUM(AK11:AO11)</f>
        <v>4485</v>
      </c>
      <c r="AQ11" s="22">
        <v>2489</v>
      </c>
      <c r="AR11" s="22">
        <v>2299</v>
      </c>
      <c r="AS11" s="22">
        <v>13028</v>
      </c>
      <c r="AT11" s="24">
        <f>SUM(AQ11:AS11)</f>
        <v>17816</v>
      </c>
      <c r="AU11" s="24">
        <v>1050.5150442477875</v>
      </c>
      <c r="AV11" s="24">
        <v>967.3711622807018</v>
      </c>
    </row>
    <row r="12" spans="1:48" s="25" customFormat="1" ht="12.75">
      <c r="A12" s="26" t="s">
        <v>41</v>
      </c>
      <c r="B12" s="21">
        <f aca="true" t="shared" si="3" ref="B12:B66">Q12+X12+AC12+AJ12+AP12</f>
        <v>21795.134945397815</v>
      </c>
      <c r="C12" s="22">
        <v>30</v>
      </c>
      <c r="D12" s="23">
        <v>337</v>
      </c>
      <c r="E12" s="24">
        <f>SUM(C12:D12)</f>
        <v>367</v>
      </c>
      <c r="F12" s="22">
        <v>374</v>
      </c>
      <c r="G12" s="22">
        <v>377</v>
      </c>
      <c r="H12" s="22">
        <v>383</v>
      </c>
      <c r="I12" s="22">
        <v>387</v>
      </c>
      <c r="J12" s="22">
        <v>394</v>
      </c>
      <c r="K12" s="22">
        <v>398</v>
      </c>
      <c r="L12" s="22">
        <v>397</v>
      </c>
      <c r="M12" s="22">
        <v>395</v>
      </c>
      <c r="N12" s="22">
        <v>390</v>
      </c>
      <c r="O12" s="22">
        <v>317</v>
      </c>
      <c r="P12" s="22">
        <v>315</v>
      </c>
      <c r="Q12" s="24">
        <f aca="true" t="shared" si="4" ref="Q12:Q31">SUM(E12:P12)</f>
        <v>4494</v>
      </c>
      <c r="R12" s="22">
        <v>306</v>
      </c>
      <c r="S12" s="22">
        <v>306</v>
      </c>
      <c r="T12" s="22">
        <v>308</v>
      </c>
      <c r="U12" s="22">
        <v>298</v>
      </c>
      <c r="V12" s="22">
        <v>295</v>
      </c>
      <c r="W12" s="22">
        <v>279</v>
      </c>
      <c r="X12" s="24">
        <f>SUM(R12:W12)</f>
        <v>1792</v>
      </c>
      <c r="Y12" s="22">
        <v>279</v>
      </c>
      <c r="Z12" s="22">
        <v>365</v>
      </c>
      <c r="AA12" s="22">
        <v>2001</v>
      </c>
      <c r="AB12" s="22">
        <v>2249</v>
      </c>
      <c r="AC12" s="24">
        <f>SUM(Y12:AB12)</f>
        <v>4894</v>
      </c>
      <c r="AD12" s="22">
        <v>2208</v>
      </c>
      <c r="AE12" s="22">
        <v>2498</v>
      </c>
      <c r="AF12" s="22">
        <v>1312</v>
      </c>
      <c r="AG12" s="22">
        <v>1323</v>
      </c>
      <c r="AH12" s="22">
        <v>1106</v>
      </c>
      <c r="AI12" s="22">
        <v>784</v>
      </c>
      <c r="AJ12" s="24">
        <f>SUM(AD12:AI12)</f>
        <v>9231</v>
      </c>
      <c r="AK12" s="22">
        <v>513</v>
      </c>
      <c r="AL12" s="22">
        <v>260</v>
      </c>
      <c r="AM12" s="22">
        <v>343.1349453978159</v>
      </c>
      <c r="AN12" s="22">
        <v>123</v>
      </c>
      <c r="AO12" s="22">
        <v>145</v>
      </c>
      <c r="AP12" s="24">
        <f>SUM(AK12:AO12)</f>
        <v>1384.134945397816</v>
      </c>
      <c r="AQ12" s="22">
        <v>904</v>
      </c>
      <c r="AR12" s="22">
        <v>834</v>
      </c>
      <c r="AS12" s="22">
        <v>4725</v>
      </c>
      <c r="AT12" s="24">
        <f aca="true" t="shared" si="5" ref="AT12:AT36">SUM(AQ12:AS12)</f>
        <v>6463</v>
      </c>
      <c r="AU12" s="24">
        <v>520.3393805309735</v>
      </c>
      <c r="AV12" s="24">
        <v>346.40350877192986</v>
      </c>
    </row>
    <row r="13" spans="1:48" s="25" customFormat="1" ht="12.75">
      <c r="A13" s="20" t="s">
        <v>42</v>
      </c>
      <c r="B13" s="21">
        <f t="shared" si="3"/>
        <v>6688.1263650546025</v>
      </c>
      <c r="C13" s="22">
        <v>8</v>
      </c>
      <c r="D13" s="23">
        <v>77</v>
      </c>
      <c r="E13" s="24">
        <f>SUM(C13:D13)</f>
        <v>85</v>
      </c>
      <c r="F13" s="22">
        <v>75</v>
      </c>
      <c r="G13" s="22">
        <v>79</v>
      </c>
      <c r="H13" s="22">
        <v>79</v>
      </c>
      <c r="I13" s="22">
        <v>82</v>
      </c>
      <c r="J13" s="22">
        <v>89</v>
      </c>
      <c r="K13" s="22">
        <v>85</v>
      </c>
      <c r="L13" s="22">
        <v>87</v>
      </c>
      <c r="M13" s="22">
        <v>84</v>
      </c>
      <c r="N13" s="22">
        <v>79</v>
      </c>
      <c r="O13" s="22">
        <v>90</v>
      </c>
      <c r="P13" s="22">
        <v>90</v>
      </c>
      <c r="Q13" s="24">
        <f t="shared" si="4"/>
        <v>1004</v>
      </c>
      <c r="R13" s="22">
        <v>90</v>
      </c>
      <c r="S13" s="22">
        <v>81</v>
      </c>
      <c r="T13" s="22">
        <v>90</v>
      </c>
      <c r="U13" s="22">
        <v>80</v>
      </c>
      <c r="V13" s="22">
        <v>71</v>
      </c>
      <c r="W13" s="22">
        <v>79</v>
      </c>
      <c r="X13" s="24">
        <f>SUM(R13:W13)</f>
        <v>491</v>
      </c>
      <c r="Y13" s="22">
        <v>85</v>
      </c>
      <c r="Z13" s="22">
        <v>78</v>
      </c>
      <c r="AA13" s="22">
        <v>606</v>
      </c>
      <c r="AB13" s="22">
        <v>665</v>
      </c>
      <c r="AC13" s="24">
        <f>SUM(Y13:AB13)</f>
        <v>1434</v>
      </c>
      <c r="AD13" s="22">
        <v>754</v>
      </c>
      <c r="AE13" s="22">
        <v>853</v>
      </c>
      <c r="AF13" s="22">
        <v>612</v>
      </c>
      <c r="AG13" s="22">
        <v>529</v>
      </c>
      <c r="AH13" s="22">
        <v>329</v>
      </c>
      <c r="AI13" s="22">
        <v>211</v>
      </c>
      <c r="AJ13" s="24">
        <f>SUM(AD13:AI13)</f>
        <v>3288</v>
      </c>
      <c r="AK13" s="22">
        <v>164</v>
      </c>
      <c r="AL13" s="22">
        <v>161</v>
      </c>
      <c r="AM13" s="22">
        <v>60.12636505460218</v>
      </c>
      <c r="AN13" s="22">
        <v>40</v>
      </c>
      <c r="AO13" s="22">
        <v>46</v>
      </c>
      <c r="AP13" s="24">
        <f>SUM(AK13:AO13)</f>
        <v>471.12636505460216</v>
      </c>
      <c r="AQ13" s="22">
        <v>224</v>
      </c>
      <c r="AR13" s="22">
        <v>206</v>
      </c>
      <c r="AS13" s="22">
        <v>1169</v>
      </c>
      <c r="AT13" s="24">
        <f t="shared" si="5"/>
        <v>1599</v>
      </c>
      <c r="AU13" s="24">
        <v>117.05176991150442</v>
      </c>
      <c r="AV13" s="24">
        <v>88.56907894736841</v>
      </c>
    </row>
    <row r="14" spans="1:48" s="25" customFormat="1" ht="12.75">
      <c r="A14" s="20" t="s">
        <v>43</v>
      </c>
      <c r="B14" s="21">
        <f t="shared" si="3"/>
        <v>23190.085803432135</v>
      </c>
      <c r="C14" s="22">
        <v>32</v>
      </c>
      <c r="D14" s="23">
        <v>329</v>
      </c>
      <c r="E14" s="24">
        <f>SUM(C14:D14)</f>
        <v>361</v>
      </c>
      <c r="F14" s="22">
        <v>427</v>
      </c>
      <c r="G14" s="22">
        <v>433</v>
      </c>
      <c r="H14" s="22">
        <v>438</v>
      </c>
      <c r="I14" s="22">
        <v>447</v>
      </c>
      <c r="J14" s="22">
        <v>448</v>
      </c>
      <c r="K14" s="22">
        <v>450</v>
      </c>
      <c r="L14" s="22">
        <v>446</v>
      </c>
      <c r="M14" s="22">
        <v>442</v>
      </c>
      <c r="N14" s="22">
        <v>441</v>
      </c>
      <c r="O14" s="22">
        <v>446</v>
      </c>
      <c r="P14" s="22">
        <v>446</v>
      </c>
      <c r="Q14" s="24">
        <f t="shared" si="4"/>
        <v>5225</v>
      </c>
      <c r="R14" s="22">
        <v>436</v>
      </c>
      <c r="S14" s="22">
        <v>429</v>
      </c>
      <c r="T14" s="22">
        <v>420</v>
      </c>
      <c r="U14" s="22">
        <v>434</v>
      </c>
      <c r="V14" s="22">
        <v>436</v>
      </c>
      <c r="W14" s="22">
        <v>433</v>
      </c>
      <c r="X14" s="24">
        <f>SUM(R14:W14)</f>
        <v>2588</v>
      </c>
      <c r="Y14" s="22">
        <v>439</v>
      </c>
      <c r="Z14" s="22">
        <v>403</v>
      </c>
      <c r="AA14" s="22">
        <v>1992</v>
      </c>
      <c r="AB14" s="22">
        <v>2197</v>
      </c>
      <c r="AC14" s="24">
        <f>SUM(Y14:AB14)</f>
        <v>5031</v>
      </c>
      <c r="AD14" s="22">
        <v>2164</v>
      </c>
      <c r="AE14" s="22">
        <v>1841</v>
      </c>
      <c r="AF14" s="22">
        <v>1631</v>
      </c>
      <c r="AG14" s="22">
        <v>1414</v>
      </c>
      <c r="AH14" s="22">
        <v>1005</v>
      </c>
      <c r="AI14" s="22">
        <v>890</v>
      </c>
      <c r="AJ14" s="24">
        <f>SUM(AD14:AI14)</f>
        <v>8945</v>
      </c>
      <c r="AK14" s="22">
        <v>620</v>
      </c>
      <c r="AL14" s="22">
        <v>297</v>
      </c>
      <c r="AM14" s="22">
        <v>172.08580343213728</v>
      </c>
      <c r="AN14" s="22">
        <v>152</v>
      </c>
      <c r="AO14" s="22">
        <v>160</v>
      </c>
      <c r="AP14" s="24">
        <f>SUM(AK14:AO14)</f>
        <v>1401.0858034321373</v>
      </c>
      <c r="AQ14" s="22">
        <v>1037</v>
      </c>
      <c r="AR14" s="22">
        <v>958</v>
      </c>
      <c r="AS14" s="22">
        <v>5431</v>
      </c>
      <c r="AT14" s="24">
        <f t="shared" si="5"/>
        <v>7426</v>
      </c>
      <c r="AU14" s="24">
        <v>535.0938053097344</v>
      </c>
      <c r="AV14" s="24">
        <v>392.65625</v>
      </c>
    </row>
    <row r="15" spans="1:48" ht="14.25" customHeight="1">
      <c r="A15" s="18" t="s">
        <v>44</v>
      </c>
      <c r="B15" s="27">
        <f>SUM(B16:B18)</f>
        <v>23693</v>
      </c>
      <c r="C15" s="19">
        <f>SUM(C16:C18)</f>
        <v>28</v>
      </c>
      <c r="D15" s="19">
        <f>SUM(D16:D18)</f>
        <v>335</v>
      </c>
      <c r="E15" s="19">
        <f>SUM(E16:E18)</f>
        <v>363</v>
      </c>
      <c r="F15" s="19">
        <f aca="true" t="shared" si="6" ref="F15:AV15">SUM(F16:F18)</f>
        <v>391</v>
      </c>
      <c r="G15" s="19">
        <f t="shared" si="6"/>
        <v>411</v>
      </c>
      <c r="H15" s="19">
        <f t="shared" si="6"/>
        <v>424</v>
      </c>
      <c r="I15" s="19">
        <f t="shared" si="6"/>
        <v>431</v>
      </c>
      <c r="J15" s="19">
        <f t="shared" si="6"/>
        <v>433</v>
      </c>
      <c r="K15" s="19">
        <f t="shared" si="6"/>
        <v>430</v>
      </c>
      <c r="L15" s="19">
        <f t="shared" si="6"/>
        <v>425</v>
      </c>
      <c r="M15" s="19">
        <f t="shared" si="6"/>
        <v>417</v>
      </c>
      <c r="N15" s="19">
        <f t="shared" si="6"/>
        <v>408</v>
      </c>
      <c r="O15" s="19">
        <f t="shared" si="6"/>
        <v>397</v>
      </c>
      <c r="P15" s="19">
        <f t="shared" si="6"/>
        <v>384</v>
      </c>
      <c r="Q15" s="19">
        <f>SUM(Q16:Q18)</f>
        <v>4914</v>
      </c>
      <c r="R15" s="19">
        <f t="shared" si="6"/>
        <v>377</v>
      </c>
      <c r="S15" s="19">
        <f t="shared" si="6"/>
        <v>377</v>
      </c>
      <c r="T15" s="19">
        <f t="shared" si="6"/>
        <v>383</v>
      </c>
      <c r="U15" s="19">
        <f t="shared" si="6"/>
        <v>389</v>
      </c>
      <c r="V15" s="19">
        <f t="shared" si="6"/>
        <v>395</v>
      </c>
      <c r="W15" s="19">
        <f t="shared" si="6"/>
        <v>402</v>
      </c>
      <c r="X15" s="19">
        <f>SUM(X16:X18)</f>
        <v>2323</v>
      </c>
      <c r="Y15" s="19">
        <f t="shared" si="6"/>
        <v>411</v>
      </c>
      <c r="Z15" s="19">
        <f t="shared" si="6"/>
        <v>422</v>
      </c>
      <c r="AA15" s="19">
        <f t="shared" si="6"/>
        <v>2267</v>
      </c>
      <c r="AB15" s="19">
        <f t="shared" si="6"/>
        <v>2462</v>
      </c>
      <c r="AC15" s="19">
        <f>SUM(AC16:AC18)</f>
        <v>5562</v>
      </c>
      <c r="AD15" s="19">
        <f t="shared" si="6"/>
        <v>2191</v>
      </c>
      <c r="AE15" s="19">
        <f t="shared" si="6"/>
        <v>1996</v>
      </c>
      <c r="AF15" s="19">
        <f t="shared" si="6"/>
        <v>1625</v>
      </c>
      <c r="AG15" s="19">
        <f t="shared" si="6"/>
        <v>1378</v>
      </c>
      <c r="AH15" s="19">
        <f t="shared" si="6"/>
        <v>1094</v>
      </c>
      <c r="AI15" s="19">
        <f t="shared" si="6"/>
        <v>847</v>
      </c>
      <c r="AJ15" s="19">
        <f>SUM(AJ16:AJ18)</f>
        <v>9131</v>
      </c>
      <c r="AK15" s="19">
        <f t="shared" si="6"/>
        <v>597</v>
      </c>
      <c r="AL15" s="19">
        <f t="shared" si="6"/>
        <v>461</v>
      </c>
      <c r="AM15" s="19">
        <f t="shared" si="6"/>
        <v>296</v>
      </c>
      <c r="AN15" s="19">
        <f t="shared" si="6"/>
        <v>227</v>
      </c>
      <c r="AO15" s="19">
        <f t="shared" si="6"/>
        <v>182</v>
      </c>
      <c r="AP15" s="19">
        <f t="shared" si="6"/>
        <v>1763</v>
      </c>
      <c r="AQ15" s="19">
        <f t="shared" si="6"/>
        <v>977</v>
      </c>
      <c r="AR15" s="19">
        <f t="shared" si="6"/>
        <v>1000</v>
      </c>
      <c r="AS15" s="19">
        <f t="shared" si="6"/>
        <v>5512</v>
      </c>
      <c r="AT15" s="19">
        <f t="shared" si="6"/>
        <v>7489</v>
      </c>
      <c r="AU15" s="19">
        <f t="shared" si="6"/>
        <v>455.99999999999994</v>
      </c>
      <c r="AV15" s="19">
        <f t="shared" si="6"/>
        <v>368</v>
      </c>
    </row>
    <row r="16" spans="1:48" ht="14.25" customHeight="1">
      <c r="A16" s="28" t="s">
        <v>45</v>
      </c>
      <c r="B16" s="21">
        <f t="shared" si="3"/>
        <v>15263</v>
      </c>
      <c r="C16" s="22">
        <v>18</v>
      </c>
      <c r="D16" s="22">
        <v>223</v>
      </c>
      <c r="E16" s="24">
        <f>SUM(C16:D16)</f>
        <v>241</v>
      </c>
      <c r="F16" s="22">
        <v>293</v>
      </c>
      <c r="G16" s="22">
        <v>307</v>
      </c>
      <c r="H16" s="22">
        <v>318</v>
      </c>
      <c r="I16" s="22">
        <v>321</v>
      </c>
      <c r="J16" s="22">
        <v>323</v>
      </c>
      <c r="K16" s="22">
        <v>321</v>
      </c>
      <c r="L16" s="22">
        <v>317</v>
      </c>
      <c r="M16" s="22">
        <v>312</v>
      </c>
      <c r="N16" s="22">
        <v>304</v>
      </c>
      <c r="O16" s="22">
        <v>297</v>
      </c>
      <c r="P16" s="22">
        <v>287</v>
      </c>
      <c r="Q16" s="24">
        <f t="shared" si="4"/>
        <v>3641</v>
      </c>
      <c r="R16" s="22">
        <v>282</v>
      </c>
      <c r="S16" s="22">
        <v>282</v>
      </c>
      <c r="T16" s="22">
        <v>286</v>
      </c>
      <c r="U16" s="22">
        <v>279</v>
      </c>
      <c r="V16" s="22">
        <v>284</v>
      </c>
      <c r="W16" s="22">
        <v>289</v>
      </c>
      <c r="X16" s="24">
        <f>SUM(R16:W16)</f>
        <v>1702</v>
      </c>
      <c r="Y16" s="22">
        <v>307</v>
      </c>
      <c r="Z16" s="22">
        <v>315</v>
      </c>
      <c r="AA16" s="22">
        <v>1336</v>
      </c>
      <c r="AB16" s="22">
        <v>1427</v>
      </c>
      <c r="AC16" s="24">
        <f>SUM(Y16:AB16)</f>
        <v>3385</v>
      </c>
      <c r="AD16" s="22">
        <v>1249</v>
      </c>
      <c r="AE16" s="22">
        <v>1118</v>
      </c>
      <c r="AF16" s="22">
        <v>991</v>
      </c>
      <c r="AG16" s="22">
        <v>813</v>
      </c>
      <c r="AH16" s="22">
        <v>591</v>
      </c>
      <c r="AI16" s="22">
        <v>516</v>
      </c>
      <c r="AJ16" s="24">
        <f>SUM(AD16:AI16)</f>
        <v>5278</v>
      </c>
      <c r="AK16" s="22">
        <v>444</v>
      </c>
      <c r="AL16" s="22">
        <v>343</v>
      </c>
      <c r="AM16" s="22">
        <v>199</v>
      </c>
      <c r="AN16" s="22">
        <v>150</v>
      </c>
      <c r="AO16" s="22">
        <v>121</v>
      </c>
      <c r="AP16" s="24">
        <f>SUM(AK16:AO16)</f>
        <v>1257</v>
      </c>
      <c r="AQ16" s="22">
        <v>650</v>
      </c>
      <c r="AR16" s="22">
        <v>665</v>
      </c>
      <c r="AS16" s="22">
        <v>3665</v>
      </c>
      <c r="AT16" s="24">
        <f t="shared" si="5"/>
        <v>4980</v>
      </c>
      <c r="AU16" s="24">
        <v>303.67241379310343</v>
      </c>
      <c r="AV16" s="24">
        <v>243.3706666666667</v>
      </c>
    </row>
    <row r="17" spans="1:48" ht="14.25" customHeight="1">
      <c r="A17" s="28" t="s">
        <v>46</v>
      </c>
      <c r="B17" s="21">
        <f t="shared" si="3"/>
        <v>3932</v>
      </c>
      <c r="C17" s="22">
        <v>5</v>
      </c>
      <c r="D17" s="22">
        <v>58</v>
      </c>
      <c r="E17" s="24">
        <f>SUM(C17:D17)</f>
        <v>63</v>
      </c>
      <c r="F17" s="22">
        <v>50</v>
      </c>
      <c r="G17" s="22">
        <v>53</v>
      </c>
      <c r="H17" s="22">
        <v>54</v>
      </c>
      <c r="I17" s="22">
        <v>57</v>
      </c>
      <c r="J17" s="22">
        <v>57</v>
      </c>
      <c r="K17" s="22">
        <v>56</v>
      </c>
      <c r="L17" s="22">
        <v>55</v>
      </c>
      <c r="M17" s="22">
        <v>54</v>
      </c>
      <c r="N17" s="22">
        <v>53</v>
      </c>
      <c r="O17" s="22">
        <v>52</v>
      </c>
      <c r="P17" s="22">
        <v>50</v>
      </c>
      <c r="Q17" s="24">
        <f t="shared" si="4"/>
        <v>654</v>
      </c>
      <c r="R17" s="22">
        <v>49</v>
      </c>
      <c r="S17" s="22">
        <v>49</v>
      </c>
      <c r="T17" s="22">
        <v>49</v>
      </c>
      <c r="U17" s="22">
        <v>63</v>
      </c>
      <c r="V17" s="22">
        <v>64</v>
      </c>
      <c r="W17" s="22">
        <v>65</v>
      </c>
      <c r="X17" s="24">
        <f>SUM(R17:W17)</f>
        <v>339</v>
      </c>
      <c r="Y17" s="22">
        <v>53</v>
      </c>
      <c r="Z17" s="22">
        <v>55</v>
      </c>
      <c r="AA17" s="22">
        <v>432</v>
      </c>
      <c r="AB17" s="22">
        <v>468</v>
      </c>
      <c r="AC17" s="24">
        <f>SUM(Y17:AB17)</f>
        <v>1008</v>
      </c>
      <c r="AD17" s="22">
        <v>329</v>
      </c>
      <c r="AE17" s="22">
        <v>321</v>
      </c>
      <c r="AF17" s="22">
        <v>260</v>
      </c>
      <c r="AG17" s="22">
        <v>234</v>
      </c>
      <c r="AH17" s="22">
        <v>305</v>
      </c>
      <c r="AI17" s="22">
        <v>221</v>
      </c>
      <c r="AJ17" s="24">
        <f>SUM(AD17:AI17)</f>
        <v>1670</v>
      </c>
      <c r="AK17" s="22">
        <v>79</v>
      </c>
      <c r="AL17" s="22">
        <v>60</v>
      </c>
      <c r="AM17" s="22">
        <v>49</v>
      </c>
      <c r="AN17" s="22">
        <v>40</v>
      </c>
      <c r="AO17" s="22">
        <v>33</v>
      </c>
      <c r="AP17" s="24">
        <f>SUM(AK17:AO17)</f>
        <v>261</v>
      </c>
      <c r="AQ17" s="22">
        <v>167</v>
      </c>
      <c r="AR17" s="22">
        <v>171</v>
      </c>
      <c r="AS17" s="22">
        <v>943</v>
      </c>
      <c r="AT17" s="24">
        <f t="shared" si="5"/>
        <v>1281</v>
      </c>
      <c r="AU17" s="24">
        <v>77.63793103448275</v>
      </c>
      <c r="AV17" s="24">
        <v>63.78666666666666</v>
      </c>
    </row>
    <row r="18" spans="1:48" ht="14.25" customHeight="1">
      <c r="A18" s="28" t="s">
        <v>47</v>
      </c>
      <c r="B18" s="21">
        <f t="shared" si="3"/>
        <v>4498</v>
      </c>
      <c r="C18" s="22">
        <v>5</v>
      </c>
      <c r="D18" s="22">
        <v>54</v>
      </c>
      <c r="E18" s="24">
        <f>SUM(C18:D18)</f>
        <v>59</v>
      </c>
      <c r="F18" s="22">
        <v>48</v>
      </c>
      <c r="G18" s="22">
        <v>51</v>
      </c>
      <c r="H18" s="22">
        <v>52</v>
      </c>
      <c r="I18" s="22">
        <v>53</v>
      </c>
      <c r="J18" s="22">
        <v>53</v>
      </c>
      <c r="K18" s="22">
        <v>53</v>
      </c>
      <c r="L18" s="22">
        <v>53</v>
      </c>
      <c r="M18" s="22">
        <v>51</v>
      </c>
      <c r="N18" s="22">
        <v>51</v>
      </c>
      <c r="O18" s="22">
        <v>48</v>
      </c>
      <c r="P18" s="22">
        <v>47</v>
      </c>
      <c r="Q18" s="24">
        <f t="shared" si="4"/>
        <v>619</v>
      </c>
      <c r="R18" s="22">
        <v>46</v>
      </c>
      <c r="S18" s="22">
        <v>46</v>
      </c>
      <c r="T18" s="22">
        <v>48</v>
      </c>
      <c r="U18" s="22">
        <v>47</v>
      </c>
      <c r="V18" s="22">
        <v>47</v>
      </c>
      <c r="W18" s="22">
        <v>48</v>
      </c>
      <c r="X18" s="24">
        <f>SUM(R18:W18)</f>
        <v>282</v>
      </c>
      <c r="Y18" s="22">
        <v>51</v>
      </c>
      <c r="Z18" s="22">
        <v>52</v>
      </c>
      <c r="AA18" s="22">
        <v>499</v>
      </c>
      <c r="AB18" s="22">
        <v>567</v>
      </c>
      <c r="AC18" s="24">
        <f>SUM(Y18:AB18)</f>
        <v>1169</v>
      </c>
      <c r="AD18" s="22">
        <v>613</v>
      </c>
      <c r="AE18" s="22">
        <v>557</v>
      </c>
      <c r="AF18" s="22">
        <v>374</v>
      </c>
      <c r="AG18" s="22">
        <v>331</v>
      </c>
      <c r="AH18" s="22">
        <v>198</v>
      </c>
      <c r="AI18" s="22">
        <v>110</v>
      </c>
      <c r="AJ18" s="24">
        <f>SUM(AD18:AI18)</f>
        <v>2183</v>
      </c>
      <c r="AK18" s="22">
        <v>74</v>
      </c>
      <c r="AL18" s="22">
        <v>58</v>
      </c>
      <c r="AM18" s="22">
        <v>48</v>
      </c>
      <c r="AN18" s="22">
        <v>37</v>
      </c>
      <c r="AO18" s="22">
        <v>28</v>
      </c>
      <c r="AP18" s="24">
        <f>SUM(AK18:AO18)</f>
        <v>245</v>
      </c>
      <c r="AQ18" s="22">
        <v>160</v>
      </c>
      <c r="AR18" s="22">
        <v>164</v>
      </c>
      <c r="AS18" s="22">
        <v>904</v>
      </c>
      <c r="AT18" s="24">
        <f t="shared" si="5"/>
        <v>1228</v>
      </c>
      <c r="AU18" s="24">
        <v>74.6896551724138</v>
      </c>
      <c r="AV18" s="24">
        <v>60.84266666666667</v>
      </c>
    </row>
    <row r="19" spans="1:48" ht="14.25" customHeight="1">
      <c r="A19" s="18" t="s">
        <v>48</v>
      </c>
      <c r="B19" s="27">
        <f>SUM(B20:B22)</f>
        <v>4098</v>
      </c>
      <c r="C19" s="19">
        <f>SUM(C20:C22)</f>
        <v>5</v>
      </c>
      <c r="D19" s="19">
        <f>SUM(D20:D22)</f>
        <v>63</v>
      </c>
      <c r="E19" s="19">
        <f>SUM(E20:E22)</f>
        <v>68</v>
      </c>
      <c r="F19" s="19">
        <f aca="true" t="shared" si="7" ref="F19:AV19">SUM(F20:F22)</f>
        <v>64</v>
      </c>
      <c r="G19" s="19">
        <f t="shared" si="7"/>
        <v>61</v>
      </c>
      <c r="H19" s="19">
        <f t="shared" si="7"/>
        <v>59</v>
      </c>
      <c r="I19" s="19">
        <f t="shared" si="7"/>
        <v>59</v>
      </c>
      <c r="J19" s="19">
        <f t="shared" si="7"/>
        <v>58</v>
      </c>
      <c r="K19" s="19">
        <f t="shared" si="7"/>
        <v>58</v>
      </c>
      <c r="L19" s="19">
        <f t="shared" si="7"/>
        <v>58</v>
      </c>
      <c r="M19" s="19">
        <f t="shared" si="7"/>
        <v>59</v>
      </c>
      <c r="N19" s="19">
        <f t="shared" si="7"/>
        <v>60</v>
      </c>
      <c r="O19" s="19">
        <f t="shared" si="7"/>
        <v>62</v>
      </c>
      <c r="P19" s="19">
        <f t="shared" si="7"/>
        <v>64</v>
      </c>
      <c r="Q19" s="19">
        <f>SUM(Q20:Q22)</f>
        <v>730</v>
      </c>
      <c r="R19" s="19">
        <f t="shared" si="7"/>
        <v>65</v>
      </c>
      <c r="S19" s="19">
        <f>SUM(S20:S22)</f>
        <v>64</v>
      </c>
      <c r="T19" s="19">
        <f t="shared" si="7"/>
        <v>62</v>
      </c>
      <c r="U19" s="19">
        <f t="shared" si="7"/>
        <v>61</v>
      </c>
      <c r="V19" s="19">
        <f t="shared" si="7"/>
        <v>60</v>
      </c>
      <c r="W19" s="19">
        <f t="shared" si="7"/>
        <v>59</v>
      </c>
      <c r="X19" s="19">
        <f>SUM(X20:X22)</f>
        <v>371</v>
      </c>
      <c r="Y19" s="19">
        <f t="shared" si="7"/>
        <v>62</v>
      </c>
      <c r="Z19" s="19">
        <f t="shared" si="7"/>
        <v>65</v>
      </c>
      <c r="AA19" s="19">
        <f t="shared" si="7"/>
        <v>372</v>
      </c>
      <c r="AB19" s="19">
        <f t="shared" si="7"/>
        <v>414</v>
      </c>
      <c r="AC19" s="19">
        <f>SUM(AC20:AC22)</f>
        <v>913</v>
      </c>
      <c r="AD19" s="19">
        <f t="shared" si="7"/>
        <v>365</v>
      </c>
      <c r="AE19" s="19">
        <f t="shared" si="7"/>
        <v>357</v>
      </c>
      <c r="AF19" s="19">
        <f t="shared" si="7"/>
        <v>259</v>
      </c>
      <c r="AG19" s="19">
        <f t="shared" si="7"/>
        <v>265</v>
      </c>
      <c r="AH19" s="19">
        <f t="shared" si="7"/>
        <v>219</v>
      </c>
      <c r="AI19" s="19">
        <f>SUM(AI20:AI22)</f>
        <v>200</v>
      </c>
      <c r="AJ19" s="19">
        <f>SUM(AJ20:AJ22)</f>
        <v>1665</v>
      </c>
      <c r="AK19" s="19">
        <f t="shared" si="7"/>
        <v>139</v>
      </c>
      <c r="AL19" s="19">
        <f t="shared" si="7"/>
        <v>118</v>
      </c>
      <c r="AM19" s="19">
        <f t="shared" si="7"/>
        <v>69</v>
      </c>
      <c r="AN19" s="19">
        <f t="shared" si="7"/>
        <v>48</v>
      </c>
      <c r="AO19" s="19">
        <f t="shared" si="7"/>
        <v>45</v>
      </c>
      <c r="AP19" s="19">
        <f t="shared" si="7"/>
        <v>419</v>
      </c>
      <c r="AQ19" s="19">
        <f t="shared" si="7"/>
        <v>146</v>
      </c>
      <c r="AR19" s="19">
        <f t="shared" si="7"/>
        <v>169</v>
      </c>
      <c r="AS19" s="19">
        <f t="shared" si="7"/>
        <v>866</v>
      </c>
      <c r="AT19" s="19">
        <f t="shared" si="7"/>
        <v>1181</v>
      </c>
      <c r="AU19" s="19">
        <f t="shared" si="7"/>
        <v>87</v>
      </c>
      <c r="AV19" s="19">
        <f t="shared" si="7"/>
        <v>71</v>
      </c>
    </row>
    <row r="20" spans="1:48" ht="14.25" customHeight="1">
      <c r="A20" s="28" t="s">
        <v>49</v>
      </c>
      <c r="B20" s="21">
        <f t="shared" si="3"/>
        <v>2051</v>
      </c>
      <c r="C20" s="22">
        <v>3</v>
      </c>
      <c r="D20" s="22">
        <v>31</v>
      </c>
      <c r="E20" s="24">
        <f>SUM(C20:D20)</f>
        <v>34</v>
      </c>
      <c r="F20" s="22">
        <v>32</v>
      </c>
      <c r="G20" s="22">
        <v>31</v>
      </c>
      <c r="H20" s="22">
        <v>30</v>
      </c>
      <c r="I20" s="22">
        <v>30</v>
      </c>
      <c r="J20" s="22">
        <v>28</v>
      </c>
      <c r="K20" s="22">
        <v>29</v>
      </c>
      <c r="L20" s="22">
        <v>29</v>
      </c>
      <c r="M20" s="22">
        <v>30</v>
      </c>
      <c r="N20" s="22">
        <v>30</v>
      </c>
      <c r="O20" s="22">
        <v>31</v>
      </c>
      <c r="P20" s="22">
        <v>32</v>
      </c>
      <c r="Q20" s="24">
        <f t="shared" si="4"/>
        <v>366</v>
      </c>
      <c r="R20" s="22">
        <v>33</v>
      </c>
      <c r="S20" s="22">
        <v>32</v>
      </c>
      <c r="T20" s="22">
        <v>32</v>
      </c>
      <c r="U20" s="22">
        <v>30</v>
      </c>
      <c r="V20" s="22">
        <v>30</v>
      </c>
      <c r="W20" s="22">
        <v>30</v>
      </c>
      <c r="X20" s="24">
        <f>SUM(R20:W20)</f>
        <v>187</v>
      </c>
      <c r="Y20" s="22">
        <v>31</v>
      </c>
      <c r="Z20" s="22">
        <v>32</v>
      </c>
      <c r="AA20" s="22">
        <v>186</v>
      </c>
      <c r="AB20" s="22">
        <v>207</v>
      </c>
      <c r="AC20" s="24">
        <f>SUM(Y20:AB20)</f>
        <v>456</v>
      </c>
      <c r="AD20" s="22">
        <v>182</v>
      </c>
      <c r="AE20" s="22">
        <v>178</v>
      </c>
      <c r="AF20" s="22">
        <v>130</v>
      </c>
      <c r="AG20" s="22">
        <v>133</v>
      </c>
      <c r="AH20" s="22">
        <v>110</v>
      </c>
      <c r="AI20" s="22">
        <v>101</v>
      </c>
      <c r="AJ20" s="24">
        <f>SUM(AD20:AI20)</f>
        <v>834</v>
      </c>
      <c r="AK20" s="22">
        <v>71</v>
      </c>
      <c r="AL20" s="22">
        <v>59</v>
      </c>
      <c r="AM20" s="22">
        <v>34</v>
      </c>
      <c r="AN20" s="22">
        <v>23</v>
      </c>
      <c r="AO20" s="22">
        <v>21</v>
      </c>
      <c r="AP20" s="24">
        <f>SUM(AK20:AO20)</f>
        <v>208</v>
      </c>
      <c r="AQ20" s="22">
        <v>73</v>
      </c>
      <c r="AR20" s="22">
        <v>85</v>
      </c>
      <c r="AS20" s="22">
        <v>435</v>
      </c>
      <c r="AT20" s="24">
        <f t="shared" si="5"/>
        <v>593</v>
      </c>
      <c r="AU20" s="24">
        <f>+'[1]ESTI_2014'!$AT$11*'[1]Porcentaje%'!AU87/100</f>
        <v>43</v>
      </c>
      <c r="AV20" s="24">
        <f>+'[1]ESTI_2014'!$AN$11*'[1]Porcentaje%'!AV87/100</f>
        <v>36.00000000000001</v>
      </c>
    </row>
    <row r="21" spans="1:48" ht="14.25" customHeight="1">
      <c r="A21" s="28" t="s">
        <v>50</v>
      </c>
      <c r="B21" s="21">
        <f t="shared" si="3"/>
        <v>1286</v>
      </c>
      <c r="C21" s="22">
        <v>1</v>
      </c>
      <c r="D21" s="22">
        <v>20</v>
      </c>
      <c r="E21" s="24">
        <f>SUM(C21:D21)</f>
        <v>21</v>
      </c>
      <c r="F21" s="22">
        <v>20</v>
      </c>
      <c r="G21" s="22">
        <v>18</v>
      </c>
      <c r="H21" s="22">
        <v>18</v>
      </c>
      <c r="I21" s="22">
        <v>18</v>
      </c>
      <c r="J21" s="22">
        <v>19</v>
      </c>
      <c r="K21" s="22">
        <v>18</v>
      </c>
      <c r="L21" s="22">
        <v>18</v>
      </c>
      <c r="M21" s="22">
        <v>19</v>
      </c>
      <c r="N21" s="22">
        <v>19</v>
      </c>
      <c r="O21" s="22">
        <v>20</v>
      </c>
      <c r="P21" s="22">
        <v>21</v>
      </c>
      <c r="Q21" s="24">
        <f t="shared" si="4"/>
        <v>229</v>
      </c>
      <c r="R21" s="22">
        <v>20</v>
      </c>
      <c r="S21" s="22">
        <v>20</v>
      </c>
      <c r="T21" s="22">
        <v>19</v>
      </c>
      <c r="U21" s="22">
        <v>20</v>
      </c>
      <c r="V21" s="22">
        <v>19</v>
      </c>
      <c r="W21" s="22">
        <v>18</v>
      </c>
      <c r="X21" s="24">
        <f>SUM(R21:W21)</f>
        <v>116</v>
      </c>
      <c r="Y21" s="22">
        <v>19</v>
      </c>
      <c r="Z21" s="22">
        <v>21</v>
      </c>
      <c r="AA21" s="22">
        <v>119</v>
      </c>
      <c r="AB21" s="22">
        <v>132</v>
      </c>
      <c r="AC21" s="24">
        <f>SUM(Y21:AB21)</f>
        <v>291</v>
      </c>
      <c r="AD21" s="22">
        <v>117</v>
      </c>
      <c r="AE21" s="22">
        <v>114</v>
      </c>
      <c r="AF21" s="22">
        <v>82</v>
      </c>
      <c r="AG21" s="22">
        <v>69</v>
      </c>
      <c r="AH21" s="22">
        <v>70</v>
      </c>
      <c r="AI21" s="22">
        <v>63</v>
      </c>
      <c r="AJ21" s="24">
        <f>SUM(AD21:AI21)</f>
        <v>515</v>
      </c>
      <c r="AK21" s="22">
        <v>44</v>
      </c>
      <c r="AL21" s="22">
        <v>37</v>
      </c>
      <c r="AM21" s="22">
        <v>22</v>
      </c>
      <c r="AN21" s="22">
        <v>16</v>
      </c>
      <c r="AO21" s="22">
        <v>16</v>
      </c>
      <c r="AP21" s="24">
        <f>SUM(AK21:AO21)</f>
        <v>135</v>
      </c>
      <c r="AQ21" s="22">
        <v>46</v>
      </c>
      <c r="AR21" s="22">
        <v>53</v>
      </c>
      <c r="AS21" s="22">
        <v>275</v>
      </c>
      <c r="AT21" s="24">
        <f t="shared" si="5"/>
        <v>374</v>
      </c>
      <c r="AU21" s="24">
        <f>+'[1]ESTI_2014'!$AT$11*'[1]Porcentaje%'!AU88/100</f>
        <v>28</v>
      </c>
      <c r="AV21" s="24">
        <f>+'[1]ESTI_2014'!$AN$11*'[1]Porcentaje%'!AV88/100</f>
        <v>22</v>
      </c>
    </row>
    <row r="22" spans="1:48" ht="14.25" customHeight="1">
      <c r="A22" s="28" t="s">
        <v>51</v>
      </c>
      <c r="B22" s="21">
        <f t="shared" si="3"/>
        <v>761</v>
      </c>
      <c r="C22" s="22">
        <v>1</v>
      </c>
      <c r="D22" s="22">
        <v>12</v>
      </c>
      <c r="E22" s="24">
        <f>SUM(C22:D22)</f>
        <v>13</v>
      </c>
      <c r="F22" s="22">
        <v>12</v>
      </c>
      <c r="G22" s="22">
        <v>12</v>
      </c>
      <c r="H22" s="22">
        <v>11</v>
      </c>
      <c r="I22" s="22">
        <v>11</v>
      </c>
      <c r="J22" s="22">
        <v>11</v>
      </c>
      <c r="K22" s="22">
        <v>11</v>
      </c>
      <c r="L22" s="22">
        <v>11</v>
      </c>
      <c r="M22" s="22">
        <v>10</v>
      </c>
      <c r="N22" s="22">
        <v>11</v>
      </c>
      <c r="O22" s="22">
        <v>11</v>
      </c>
      <c r="P22" s="22">
        <v>11</v>
      </c>
      <c r="Q22" s="24">
        <f t="shared" si="4"/>
        <v>135</v>
      </c>
      <c r="R22" s="22">
        <v>12</v>
      </c>
      <c r="S22" s="22">
        <v>12</v>
      </c>
      <c r="T22" s="22">
        <v>11</v>
      </c>
      <c r="U22" s="22">
        <v>11</v>
      </c>
      <c r="V22" s="22">
        <v>11</v>
      </c>
      <c r="W22" s="22">
        <v>11</v>
      </c>
      <c r="X22" s="24">
        <f>SUM(R22:W22)</f>
        <v>68</v>
      </c>
      <c r="Y22" s="22">
        <v>12</v>
      </c>
      <c r="Z22" s="22">
        <v>12</v>
      </c>
      <c r="AA22" s="22">
        <v>67</v>
      </c>
      <c r="AB22" s="22">
        <v>75</v>
      </c>
      <c r="AC22" s="24">
        <f>SUM(Y22:AB22)</f>
        <v>166</v>
      </c>
      <c r="AD22" s="22">
        <v>66</v>
      </c>
      <c r="AE22" s="22">
        <v>65</v>
      </c>
      <c r="AF22" s="22">
        <v>47</v>
      </c>
      <c r="AG22" s="22">
        <v>63</v>
      </c>
      <c r="AH22" s="22">
        <v>39</v>
      </c>
      <c r="AI22" s="22">
        <v>36</v>
      </c>
      <c r="AJ22" s="24">
        <f>SUM(AD22:AI22)</f>
        <v>316</v>
      </c>
      <c r="AK22" s="22">
        <v>24</v>
      </c>
      <c r="AL22" s="22">
        <v>22</v>
      </c>
      <c r="AM22" s="22">
        <v>13</v>
      </c>
      <c r="AN22" s="22">
        <v>9</v>
      </c>
      <c r="AO22" s="22">
        <v>8</v>
      </c>
      <c r="AP22" s="24">
        <f>SUM(AK22:AO22)</f>
        <v>76</v>
      </c>
      <c r="AQ22" s="22">
        <v>27</v>
      </c>
      <c r="AR22" s="22">
        <v>31</v>
      </c>
      <c r="AS22" s="22">
        <v>156</v>
      </c>
      <c r="AT22" s="24">
        <f t="shared" si="5"/>
        <v>214</v>
      </c>
      <c r="AU22" s="24">
        <f>+'[1]ESTI_2014'!$AT$11*'[1]Porcentaje%'!AU89/100</f>
        <v>16</v>
      </c>
      <c r="AV22" s="24">
        <f>+'[1]ESTI_2014'!$AN$11*'[1]Porcentaje%'!AV89/100</f>
        <v>13</v>
      </c>
    </row>
    <row r="23" spans="1:48" ht="14.25" customHeight="1">
      <c r="A23" s="18" t="s">
        <v>52</v>
      </c>
      <c r="B23" s="27">
        <f>SUM(B24:B29)</f>
        <v>8547</v>
      </c>
      <c r="C23" s="19">
        <f>SUM(C24:C29)</f>
        <v>10</v>
      </c>
      <c r="D23" s="19">
        <f>SUM(D24:D29)</f>
        <v>114</v>
      </c>
      <c r="E23" s="19">
        <f>SUM(E24:E29)</f>
        <v>124</v>
      </c>
      <c r="F23" s="19">
        <f aca="true" t="shared" si="8" ref="F23:AV23">SUM(F24:F29)</f>
        <v>126</v>
      </c>
      <c r="G23" s="19">
        <f t="shared" si="8"/>
        <v>127</v>
      </c>
      <c r="H23" s="19">
        <f t="shared" si="8"/>
        <v>128</v>
      </c>
      <c r="I23" s="19">
        <f t="shared" si="8"/>
        <v>129</v>
      </c>
      <c r="J23" s="19">
        <f t="shared" si="8"/>
        <v>129</v>
      </c>
      <c r="K23" s="19">
        <f t="shared" si="8"/>
        <v>129</v>
      </c>
      <c r="L23" s="19">
        <f t="shared" si="8"/>
        <v>129</v>
      </c>
      <c r="M23" s="19">
        <f t="shared" si="8"/>
        <v>129</v>
      </c>
      <c r="N23" s="19">
        <f t="shared" si="8"/>
        <v>129</v>
      </c>
      <c r="O23" s="19">
        <f t="shared" si="8"/>
        <v>128</v>
      </c>
      <c r="P23" s="19">
        <f t="shared" si="8"/>
        <v>128</v>
      </c>
      <c r="Q23" s="19">
        <f>SUM(Q24:Q29)</f>
        <v>1535</v>
      </c>
      <c r="R23" s="19">
        <f t="shared" si="8"/>
        <v>128</v>
      </c>
      <c r="S23" s="19">
        <f t="shared" si="8"/>
        <v>130</v>
      </c>
      <c r="T23" s="19">
        <f t="shared" si="8"/>
        <v>134</v>
      </c>
      <c r="U23" s="19">
        <f t="shared" si="8"/>
        <v>137</v>
      </c>
      <c r="V23" s="19">
        <f t="shared" si="8"/>
        <v>141</v>
      </c>
      <c r="W23" s="19">
        <f t="shared" si="8"/>
        <v>143</v>
      </c>
      <c r="X23" s="19">
        <f>SUM(X24:X29)</f>
        <v>813</v>
      </c>
      <c r="Y23" s="19">
        <f t="shared" si="8"/>
        <v>141</v>
      </c>
      <c r="Z23" s="19">
        <f t="shared" si="8"/>
        <v>138</v>
      </c>
      <c r="AA23" s="19">
        <f t="shared" si="8"/>
        <v>673</v>
      </c>
      <c r="AB23" s="19">
        <f t="shared" si="8"/>
        <v>804</v>
      </c>
      <c r="AC23" s="19">
        <f>SUM(AC24:AC29)</f>
        <v>1756</v>
      </c>
      <c r="AD23" s="19">
        <f t="shared" si="8"/>
        <v>761</v>
      </c>
      <c r="AE23" s="19">
        <f t="shared" si="8"/>
        <v>745</v>
      </c>
      <c r="AF23" s="19">
        <f t="shared" si="8"/>
        <v>589</v>
      </c>
      <c r="AG23" s="19">
        <f t="shared" si="8"/>
        <v>522</v>
      </c>
      <c r="AH23" s="19">
        <f t="shared" si="8"/>
        <v>478</v>
      </c>
      <c r="AI23" s="19">
        <f t="shared" si="8"/>
        <v>377</v>
      </c>
      <c r="AJ23" s="19">
        <f>SUM(AJ24:AJ29)</f>
        <v>3472</v>
      </c>
      <c r="AK23" s="19">
        <f t="shared" si="8"/>
        <v>310</v>
      </c>
      <c r="AL23" s="19">
        <f t="shared" si="8"/>
        <v>266</v>
      </c>
      <c r="AM23" s="19">
        <f t="shared" si="8"/>
        <v>177</v>
      </c>
      <c r="AN23" s="19">
        <f t="shared" si="8"/>
        <v>122</v>
      </c>
      <c r="AO23" s="19">
        <f t="shared" si="8"/>
        <v>96</v>
      </c>
      <c r="AP23" s="19">
        <f t="shared" si="8"/>
        <v>971</v>
      </c>
      <c r="AQ23" s="19">
        <f t="shared" si="8"/>
        <v>311</v>
      </c>
      <c r="AR23" s="19">
        <f t="shared" si="8"/>
        <v>330</v>
      </c>
      <c r="AS23" s="19">
        <f t="shared" si="8"/>
        <v>1766</v>
      </c>
      <c r="AT23" s="19">
        <f t="shared" si="8"/>
        <v>2407</v>
      </c>
      <c r="AU23" s="19">
        <f t="shared" si="8"/>
        <v>157</v>
      </c>
      <c r="AV23" s="19">
        <f t="shared" si="8"/>
        <v>127.00000000000001</v>
      </c>
    </row>
    <row r="24" spans="1:48" ht="14.25" customHeight="1">
      <c r="A24" s="29" t="s">
        <v>53</v>
      </c>
      <c r="B24" s="21">
        <f t="shared" si="3"/>
        <v>4856</v>
      </c>
      <c r="C24" s="22">
        <v>6</v>
      </c>
      <c r="D24" s="22">
        <v>64</v>
      </c>
      <c r="E24" s="24">
        <f aca="true" t="shared" si="9" ref="E24:E29">SUM(C24:D24)</f>
        <v>70</v>
      </c>
      <c r="F24" s="22">
        <v>72</v>
      </c>
      <c r="G24" s="22">
        <v>73</v>
      </c>
      <c r="H24" s="22">
        <v>73</v>
      </c>
      <c r="I24" s="22">
        <v>74</v>
      </c>
      <c r="J24" s="22">
        <v>74</v>
      </c>
      <c r="K24" s="22">
        <v>73</v>
      </c>
      <c r="L24" s="22">
        <v>73</v>
      </c>
      <c r="M24" s="22">
        <v>72</v>
      </c>
      <c r="N24" s="22">
        <v>72</v>
      </c>
      <c r="O24" s="22">
        <v>71</v>
      </c>
      <c r="P24" s="22">
        <v>71</v>
      </c>
      <c r="Q24" s="24">
        <f t="shared" si="4"/>
        <v>868</v>
      </c>
      <c r="R24" s="22">
        <v>71</v>
      </c>
      <c r="S24" s="22">
        <v>73</v>
      </c>
      <c r="T24" s="22">
        <v>75</v>
      </c>
      <c r="U24" s="22">
        <v>77</v>
      </c>
      <c r="V24" s="22">
        <v>79</v>
      </c>
      <c r="W24" s="22">
        <v>82</v>
      </c>
      <c r="X24" s="24">
        <f aca="true" t="shared" si="10" ref="X24:X29">SUM(R24:W24)</f>
        <v>457</v>
      </c>
      <c r="Y24" s="22">
        <v>81</v>
      </c>
      <c r="Z24" s="22">
        <v>79</v>
      </c>
      <c r="AA24" s="22">
        <v>383</v>
      </c>
      <c r="AB24" s="22">
        <v>459</v>
      </c>
      <c r="AC24" s="24">
        <f aca="true" t="shared" si="11" ref="AC24:AC29">SUM(Y24:AB24)</f>
        <v>1002</v>
      </c>
      <c r="AD24" s="22">
        <v>434</v>
      </c>
      <c r="AE24" s="22">
        <v>425</v>
      </c>
      <c r="AF24" s="22">
        <v>336</v>
      </c>
      <c r="AG24" s="22">
        <v>298</v>
      </c>
      <c r="AH24" s="22">
        <v>273</v>
      </c>
      <c r="AI24" s="22">
        <v>215</v>
      </c>
      <c r="AJ24" s="24">
        <f aca="true" t="shared" si="12" ref="AJ24:AJ29">SUM(AD24:AI24)</f>
        <v>1981</v>
      </c>
      <c r="AK24" s="22">
        <v>177</v>
      </c>
      <c r="AL24" s="22">
        <v>152</v>
      </c>
      <c r="AM24" s="22">
        <v>98</v>
      </c>
      <c r="AN24" s="22">
        <v>68</v>
      </c>
      <c r="AO24" s="22">
        <v>53</v>
      </c>
      <c r="AP24" s="24">
        <f aca="true" t="shared" si="13" ref="AP24:AP29">SUM(AK24:AO24)</f>
        <v>548</v>
      </c>
      <c r="AQ24" s="22">
        <v>177</v>
      </c>
      <c r="AR24" s="22">
        <v>188</v>
      </c>
      <c r="AS24" s="22">
        <v>1009</v>
      </c>
      <c r="AT24" s="24">
        <f t="shared" si="5"/>
        <v>1374</v>
      </c>
      <c r="AU24" s="24">
        <f>+'[1]ESTI_2014'!$AT$10*'[1]Porcentaje%'!AU91/100</f>
        <v>90.6894409937888</v>
      </c>
      <c r="AV24" s="24">
        <f>+'[1]ESTI_2014'!$AN$10*'[1]Porcentaje%'!AV91/100</f>
        <v>73.26923076923077</v>
      </c>
    </row>
    <row r="25" spans="1:48" ht="14.25" customHeight="1">
      <c r="A25" s="29" t="s">
        <v>54</v>
      </c>
      <c r="B25" s="21">
        <f t="shared" si="3"/>
        <v>625</v>
      </c>
      <c r="C25" s="22">
        <v>1</v>
      </c>
      <c r="D25" s="22">
        <v>9</v>
      </c>
      <c r="E25" s="24">
        <f t="shared" si="9"/>
        <v>10</v>
      </c>
      <c r="F25" s="22">
        <v>10</v>
      </c>
      <c r="G25" s="22">
        <v>10</v>
      </c>
      <c r="H25" s="22">
        <v>10</v>
      </c>
      <c r="I25" s="22">
        <v>10</v>
      </c>
      <c r="J25" s="22">
        <v>10</v>
      </c>
      <c r="K25" s="22">
        <v>10</v>
      </c>
      <c r="L25" s="22">
        <v>10</v>
      </c>
      <c r="M25" s="22">
        <v>10</v>
      </c>
      <c r="N25" s="22">
        <v>10</v>
      </c>
      <c r="O25" s="22">
        <v>10</v>
      </c>
      <c r="P25" s="22">
        <v>10</v>
      </c>
      <c r="Q25" s="24">
        <f t="shared" si="4"/>
        <v>120</v>
      </c>
      <c r="R25" s="22">
        <v>10</v>
      </c>
      <c r="S25" s="22">
        <v>10</v>
      </c>
      <c r="T25" s="22">
        <v>11</v>
      </c>
      <c r="U25" s="22">
        <v>11</v>
      </c>
      <c r="V25" s="22">
        <v>11</v>
      </c>
      <c r="W25" s="22">
        <v>11</v>
      </c>
      <c r="X25" s="24">
        <f t="shared" si="10"/>
        <v>64</v>
      </c>
      <c r="Y25" s="22">
        <v>11</v>
      </c>
      <c r="Z25" s="22">
        <v>11</v>
      </c>
      <c r="AA25" s="22">
        <v>47</v>
      </c>
      <c r="AB25" s="22">
        <v>55</v>
      </c>
      <c r="AC25" s="24">
        <f t="shared" si="11"/>
        <v>124</v>
      </c>
      <c r="AD25" s="22">
        <v>53</v>
      </c>
      <c r="AE25" s="22">
        <v>52</v>
      </c>
      <c r="AF25" s="22">
        <v>40</v>
      </c>
      <c r="AG25" s="22">
        <v>37</v>
      </c>
      <c r="AH25" s="22">
        <v>34</v>
      </c>
      <c r="AI25" s="22">
        <v>27</v>
      </c>
      <c r="AJ25" s="24">
        <f t="shared" si="12"/>
        <v>243</v>
      </c>
      <c r="AK25" s="22">
        <v>24</v>
      </c>
      <c r="AL25" s="22">
        <v>20</v>
      </c>
      <c r="AM25" s="22">
        <v>14</v>
      </c>
      <c r="AN25" s="22">
        <v>9</v>
      </c>
      <c r="AO25" s="22">
        <v>7</v>
      </c>
      <c r="AP25" s="24">
        <f t="shared" si="13"/>
        <v>74</v>
      </c>
      <c r="AQ25" s="22">
        <v>24</v>
      </c>
      <c r="AR25" s="22">
        <v>25</v>
      </c>
      <c r="AS25" s="22">
        <v>132</v>
      </c>
      <c r="AT25" s="24">
        <f t="shared" si="5"/>
        <v>181</v>
      </c>
      <c r="AU25" s="24">
        <f>+'[1]ESTI_2014'!$AT$10*'[1]Porcentaje%'!AU92/100</f>
        <v>11.701863354037267</v>
      </c>
      <c r="AV25" s="24">
        <f>+'[1]ESTI_2014'!$AN$10*'[1]Porcentaje%'!AV92/100</f>
        <v>9.769230769230768</v>
      </c>
    </row>
    <row r="26" spans="1:48" ht="14.25" customHeight="1">
      <c r="A26" s="29" t="s">
        <v>55</v>
      </c>
      <c r="B26" s="21">
        <f t="shared" si="3"/>
        <v>679</v>
      </c>
      <c r="C26" s="22">
        <v>1</v>
      </c>
      <c r="D26" s="22">
        <v>10</v>
      </c>
      <c r="E26" s="24">
        <f t="shared" si="9"/>
        <v>11</v>
      </c>
      <c r="F26" s="22">
        <v>10</v>
      </c>
      <c r="G26" s="22">
        <v>10</v>
      </c>
      <c r="H26" s="22">
        <v>10</v>
      </c>
      <c r="I26" s="22">
        <v>10</v>
      </c>
      <c r="J26" s="22">
        <v>10</v>
      </c>
      <c r="K26" s="22">
        <v>10</v>
      </c>
      <c r="L26" s="22">
        <v>10</v>
      </c>
      <c r="M26" s="22">
        <v>10</v>
      </c>
      <c r="N26" s="22">
        <v>10</v>
      </c>
      <c r="O26" s="22">
        <v>10</v>
      </c>
      <c r="P26" s="22">
        <v>10</v>
      </c>
      <c r="Q26" s="24">
        <f t="shared" si="4"/>
        <v>121</v>
      </c>
      <c r="R26" s="22">
        <v>10</v>
      </c>
      <c r="S26" s="22">
        <v>10</v>
      </c>
      <c r="T26" s="22">
        <v>11</v>
      </c>
      <c r="U26" s="22">
        <v>11</v>
      </c>
      <c r="V26" s="22">
        <v>11</v>
      </c>
      <c r="W26" s="22">
        <v>11</v>
      </c>
      <c r="X26" s="24">
        <f t="shared" si="10"/>
        <v>64</v>
      </c>
      <c r="Y26" s="22">
        <v>11</v>
      </c>
      <c r="Z26" s="22">
        <v>11</v>
      </c>
      <c r="AA26" s="22">
        <v>54</v>
      </c>
      <c r="AB26" s="22">
        <v>64</v>
      </c>
      <c r="AC26" s="24">
        <f t="shared" si="11"/>
        <v>140</v>
      </c>
      <c r="AD26" s="22">
        <v>62</v>
      </c>
      <c r="AE26" s="22">
        <v>60</v>
      </c>
      <c r="AF26" s="22">
        <v>47</v>
      </c>
      <c r="AG26" s="22">
        <v>42</v>
      </c>
      <c r="AH26" s="22">
        <v>38</v>
      </c>
      <c r="AI26" s="22">
        <v>29</v>
      </c>
      <c r="AJ26" s="24">
        <f t="shared" si="12"/>
        <v>278</v>
      </c>
      <c r="AK26" s="22">
        <v>24</v>
      </c>
      <c r="AL26" s="22">
        <v>21</v>
      </c>
      <c r="AM26" s="22">
        <v>14</v>
      </c>
      <c r="AN26" s="22">
        <v>10</v>
      </c>
      <c r="AO26" s="22">
        <v>7</v>
      </c>
      <c r="AP26" s="24">
        <f t="shared" si="13"/>
        <v>76</v>
      </c>
      <c r="AQ26" s="22">
        <v>24</v>
      </c>
      <c r="AR26" s="22">
        <v>26</v>
      </c>
      <c r="AS26" s="22">
        <v>136</v>
      </c>
      <c r="AT26" s="24">
        <f t="shared" si="5"/>
        <v>186</v>
      </c>
      <c r="AU26" s="24">
        <f>+'[1]ESTI_2014'!$AT$10*'[1]Porcentaje%'!AU93/100</f>
        <v>11.701863354037267</v>
      </c>
      <c r="AV26" s="24">
        <f>+'[1]ESTI_2014'!$AN$10*'[1]Porcentaje%'!AV93/100</f>
        <v>9.769230769230768</v>
      </c>
    </row>
    <row r="27" spans="1:48" ht="14.25" customHeight="1">
      <c r="A27" s="29" t="s">
        <v>56</v>
      </c>
      <c r="B27" s="21">
        <f t="shared" si="3"/>
        <v>1438</v>
      </c>
      <c r="C27" s="22">
        <v>1</v>
      </c>
      <c r="D27" s="22">
        <v>17</v>
      </c>
      <c r="E27" s="24">
        <f t="shared" si="9"/>
        <v>18</v>
      </c>
      <c r="F27" s="22">
        <v>19</v>
      </c>
      <c r="G27" s="22">
        <v>19</v>
      </c>
      <c r="H27" s="22">
        <v>20</v>
      </c>
      <c r="I27" s="22">
        <v>20</v>
      </c>
      <c r="J27" s="22">
        <v>20</v>
      </c>
      <c r="K27" s="22">
        <v>21</v>
      </c>
      <c r="L27" s="22">
        <v>21</v>
      </c>
      <c r="M27" s="22">
        <v>22</v>
      </c>
      <c r="N27" s="22">
        <v>22</v>
      </c>
      <c r="O27" s="22">
        <v>22</v>
      </c>
      <c r="P27" s="22">
        <v>22</v>
      </c>
      <c r="Q27" s="24">
        <f t="shared" si="4"/>
        <v>246</v>
      </c>
      <c r="R27" s="22">
        <v>22</v>
      </c>
      <c r="S27" s="22">
        <v>22</v>
      </c>
      <c r="T27" s="22">
        <v>22</v>
      </c>
      <c r="U27" s="22">
        <v>23</v>
      </c>
      <c r="V27" s="22">
        <v>24</v>
      </c>
      <c r="W27" s="22">
        <v>23</v>
      </c>
      <c r="X27" s="24">
        <f t="shared" si="10"/>
        <v>136</v>
      </c>
      <c r="Y27" s="22">
        <v>23</v>
      </c>
      <c r="Z27" s="22">
        <v>22</v>
      </c>
      <c r="AA27" s="22">
        <v>114</v>
      </c>
      <c r="AB27" s="22">
        <v>138</v>
      </c>
      <c r="AC27" s="24">
        <f t="shared" si="11"/>
        <v>297</v>
      </c>
      <c r="AD27" s="22">
        <v>128</v>
      </c>
      <c r="AE27" s="22">
        <v>127</v>
      </c>
      <c r="AF27" s="22">
        <v>101</v>
      </c>
      <c r="AG27" s="22">
        <v>88</v>
      </c>
      <c r="AH27" s="22">
        <v>81</v>
      </c>
      <c r="AI27" s="22">
        <v>64</v>
      </c>
      <c r="AJ27" s="24">
        <f t="shared" si="12"/>
        <v>589</v>
      </c>
      <c r="AK27" s="22">
        <v>52</v>
      </c>
      <c r="AL27" s="22">
        <v>43</v>
      </c>
      <c r="AM27" s="22">
        <v>33</v>
      </c>
      <c r="AN27" s="22">
        <v>23</v>
      </c>
      <c r="AO27" s="22">
        <v>19</v>
      </c>
      <c r="AP27" s="24">
        <f t="shared" si="13"/>
        <v>170</v>
      </c>
      <c r="AQ27" s="22">
        <v>51</v>
      </c>
      <c r="AR27" s="22">
        <v>54</v>
      </c>
      <c r="AS27" s="22">
        <v>294</v>
      </c>
      <c r="AT27" s="24">
        <f t="shared" si="5"/>
        <v>399</v>
      </c>
      <c r="AU27" s="24">
        <f>+'[1]ESTI_2014'!$AT$10*'[1]Porcentaje%'!AU94/100</f>
        <v>26.32919254658385</v>
      </c>
      <c r="AV27" s="24">
        <f>+'[1]ESTI_2014'!$AN$10*'[1]Porcentaje%'!AV94/100</f>
        <v>20.515384615384615</v>
      </c>
    </row>
    <row r="28" spans="1:48" ht="14.25" customHeight="1">
      <c r="A28" s="29" t="s">
        <v>57</v>
      </c>
      <c r="B28" s="21">
        <f t="shared" si="3"/>
        <v>845</v>
      </c>
      <c r="C28" s="22">
        <v>1</v>
      </c>
      <c r="D28" s="22">
        <v>12</v>
      </c>
      <c r="E28" s="24">
        <f t="shared" si="9"/>
        <v>13</v>
      </c>
      <c r="F28" s="22">
        <v>13</v>
      </c>
      <c r="G28" s="22">
        <v>13</v>
      </c>
      <c r="H28" s="22">
        <v>13</v>
      </c>
      <c r="I28" s="22">
        <v>13</v>
      </c>
      <c r="J28" s="22">
        <v>13</v>
      </c>
      <c r="K28" s="22">
        <v>13</v>
      </c>
      <c r="L28" s="22">
        <v>13</v>
      </c>
      <c r="M28" s="22">
        <v>13</v>
      </c>
      <c r="N28" s="22">
        <v>13</v>
      </c>
      <c r="O28" s="22">
        <v>13</v>
      </c>
      <c r="P28" s="22">
        <v>13</v>
      </c>
      <c r="Q28" s="24">
        <f t="shared" si="4"/>
        <v>156</v>
      </c>
      <c r="R28" s="22">
        <v>13</v>
      </c>
      <c r="S28" s="22">
        <v>13</v>
      </c>
      <c r="T28" s="22">
        <v>13</v>
      </c>
      <c r="U28" s="22">
        <v>13</v>
      </c>
      <c r="V28" s="22">
        <v>14</v>
      </c>
      <c r="W28" s="22">
        <v>14</v>
      </c>
      <c r="X28" s="24">
        <f t="shared" si="10"/>
        <v>80</v>
      </c>
      <c r="Y28" s="22">
        <v>13</v>
      </c>
      <c r="Z28" s="22">
        <v>13</v>
      </c>
      <c r="AA28" s="22">
        <v>68</v>
      </c>
      <c r="AB28" s="22">
        <v>80</v>
      </c>
      <c r="AC28" s="24">
        <f t="shared" si="11"/>
        <v>174</v>
      </c>
      <c r="AD28" s="22">
        <v>76</v>
      </c>
      <c r="AE28" s="22">
        <v>74</v>
      </c>
      <c r="AF28" s="22">
        <v>59</v>
      </c>
      <c r="AG28" s="22">
        <v>52</v>
      </c>
      <c r="AH28" s="22">
        <v>47</v>
      </c>
      <c r="AI28" s="22">
        <v>38</v>
      </c>
      <c r="AJ28" s="24">
        <f t="shared" si="12"/>
        <v>346</v>
      </c>
      <c r="AK28" s="22">
        <v>29</v>
      </c>
      <c r="AL28" s="22">
        <v>26</v>
      </c>
      <c r="AM28" s="22">
        <v>15</v>
      </c>
      <c r="AN28" s="22">
        <v>10</v>
      </c>
      <c r="AO28" s="22">
        <v>9</v>
      </c>
      <c r="AP28" s="24">
        <f t="shared" si="13"/>
        <v>89</v>
      </c>
      <c r="AQ28" s="22">
        <v>30</v>
      </c>
      <c r="AR28" s="22">
        <v>32</v>
      </c>
      <c r="AS28" s="22">
        <v>169</v>
      </c>
      <c r="AT28" s="24">
        <f t="shared" si="5"/>
        <v>231</v>
      </c>
      <c r="AU28" s="24">
        <f>+'[1]ESTI_2014'!$AT$10*'[1]Porcentaje%'!AU95/100</f>
        <v>14.627329192546583</v>
      </c>
      <c r="AV28" s="24">
        <f>+'[1]ESTI_2014'!$AN$10*'[1]Porcentaje%'!AV95/100</f>
        <v>11.723076923076922</v>
      </c>
    </row>
    <row r="29" spans="1:48" ht="14.25" customHeight="1">
      <c r="A29" s="29" t="s">
        <v>58</v>
      </c>
      <c r="B29" s="21">
        <f t="shared" si="3"/>
        <v>104</v>
      </c>
      <c r="C29" s="22">
        <v>0</v>
      </c>
      <c r="D29" s="22">
        <v>2</v>
      </c>
      <c r="E29" s="24">
        <f t="shared" si="9"/>
        <v>2</v>
      </c>
      <c r="F29" s="22">
        <v>2</v>
      </c>
      <c r="G29" s="22">
        <v>2</v>
      </c>
      <c r="H29" s="22">
        <v>2</v>
      </c>
      <c r="I29" s="22">
        <v>2</v>
      </c>
      <c r="J29" s="22">
        <v>2</v>
      </c>
      <c r="K29" s="22">
        <v>2</v>
      </c>
      <c r="L29" s="22">
        <v>2</v>
      </c>
      <c r="M29" s="22">
        <v>2</v>
      </c>
      <c r="N29" s="22">
        <v>2</v>
      </c>
      <c r="O29" s="22">
        <v>2</v>
      </c>
      <c r="P29" s="22">
        <v>2</v>
      </c>
      <c r="Q29" s="24">
        <f t="shared" si="4"/>
        <v>24</v>
      </c>
      <c r="R29" s="22">
        <v>2</v>
      </c>
      <c r="S29" s="22">
        <v>2</v>
      </c>
      <c r="T29" s="22">
        <v>2</v>
      </c>
      <c r="U29" s="22">
        <v>2</v>
      </c>
      <c r="V29" s="22">
        <v>2</v>
      </c>
      <c r="W29" s="22">
        <v>2</v>
      </c>
      <c r="X29" s="24">
        <f t="shared" si="10"/>
        <v>12</v>
      </c>
      <c r="Y29" s="22">
        <v>2</v>
      </c>
      <c r="Z29" s="22">
        <v>2</v>
      </c>
      <c r="AA29" s="22">
        <v>7</v>
      </c>
      <c r="AB29" s="22">
        <v>8</v>
      </c>
      <c r="AC29" s="24">
        <f t="shared" si="11"/>
        <v>19</v>
      </c>
      <c r="AD29" s="22">
        <v>8</v>
      </c>
      <c r="AE29" s="22">
        <v>7</v>
      </c>
      <c r="AF29" s="22">
        <v>6</v>
      </c>
      <c r="AG29" s="22">
        <v>5</v>
      </c>
      <c r="AH29" s="22">
        <v>5</v>
      </c>
      <c r="AI29" s="22">
        <v>4</v>
      </c>
      <c r="AJ29" s="24">
        <f t="shared" si="12"/>
        <v>35</v>
      </c>
      <c r="AK29" s="22">
        <v>4</v>
      </c>
      <c r="AL29" s="22">
        <v>4</v>
      </c>
      <c r="AM29" s="22">
        <v>3</v>
      </c>
      <c r="AN29" s="22">
        <v>2</v>
      </c>
      <c r="AO29" s="22">
        <v>1</v>
      </c>
      <c r="AP29" s="24">
        <f t="shared" si="13"/>
        <v>14</v>
      </c>
      <c r="AQ29" s="22">
        <v>5</v>
      </c>
      <c r="AR29" s="22">
        <v>5</v>
      </c>
      <c r="AS29" s="22">
        <v>26</v>
      </c>
      <c r="AT29" s="24">
        <f t="shared" si="5"/>
        <v>36</v>
      </c>
      <c r="AU29" s="24">
        <f>+'[1]ESTI_2014'!$AT$10*'[1]Porcentaje%'!AU96/100</f>
        <v>1.950310559006211</v>
      </c>
      <c r="AV29" s="24">
        <f>+'[1]ESTI_2014'!$AN$10*'[1]Porcentaje%'!AV96/100</f>
        <v>1.9538461538461538</v>
      </c>
    </row>
    <row r="30" spans="1:48" ht="14.25" customHeight="1">
      <c r="A30" s="18" t="s">
        <v>59</v>
      </c>
      <c r="B30" s="27">
        <f>B31</f>
        <v>9110</v>
      </c>
      <c r="C30" s="19">
        <f>+C31</f>
        <v>13</v>
      </c>
      <c r="D30" s="19">
        <f>+D31</f>
        <v>161</v>
      </c>
      <c r="E30" s="19">
        <f>+E31</f>
        <v>174</v>
      </c>
      <c r="F30" s="19">
        <f aca="true" t="shared" si="14" ref="F30:AV30">+F31</f>
        <v>166</v>
      </c>
      <c r="G30" s="19">
        <f t="shared" si="14"/>
        <v>160</v>
      </c>
      <c r="H30" s="19">
        <f t="shared" si="14"/>
        <v>155</v>
      </c>
      <c r="I30" s="19">
        <f t="shared" si="14"/>
        <v>152</v>
      </c>
      <c r="J30" s="19">
        <f t="shared" si="14"/>
        <v>149</v>
      </c>
      <c r="K30" s="19">
        <f t="shared" si="14"/>
        <v>148</v>
      </c>
      <c r="L30" s="19">
        <f t="shared" si="14"/>
        <v>147</v>
      </c>
      <c r="M30" s="19">
        <f t="shared" si="14"/>
        <v>147</v>
      </c>
      <c r="N30" s="19">
        <f t="shared" si="14"/>
        <v>148</v>
      </c>
      <c r="O30" s="19">
        <f t="shared" si="14"/>
        <v>149</v>
      </c>
      <c r="P30" s="19">
        <f t="shared" si="14"/>
        <v>150</v>
      </c>
      <c r="Q30" s="19">
        <f>SUM(Q31)</f>
        <v>1845</v>
      </c>
      <c r="R30" s="19">
        <f t="shared" si="14"/>
        <v>151</v>
      </c>
      <c r="S30" s="19">
        <f t="shared" si="14"/>
        <v>151</v>
      </c>
      <c r="T30" s="19">
        <f t="shared" si="14"/>
        <v>151</v>
      </c>
      <c r="U30" s="19">
        <f t="shared" si="14"/>
        <v>150</v>
      </c>
      <c r="V30" s="19">
        <f t="shared" si="14"/>
        <v>150</v>
      </c>
      <c r="W30" s="19">
        <f t="shared" si="14"/>
        <v>151</v>
      </c>
      <c r="X30" s="19">
        <f>SUM(X31)</f>
        <v>904</v>
      </c>
      <c r="Y30" s="19">
        <f t="shared" si="14"/>
        <v>151</v>
      </c>
      <c r="Z30" s="19">
        <f t="shared" si="14"/>
        <v>153</v>
      </c>
      <c r="AA30" s="19">
        <f t="shared" si="14"/>
        <v>790</v>
      </c>
      <c r="AB30" s="19">
        <f t="shared" si="14"/>
        <v>899</v>
      </c>
      <c r="AC30" s="19">
        <f>SUM(AC31)</f>
        <v>1993</v>
      </c>
      <c r="AD30" s="19">
        <f t="shared" si="14"/>
        <v>877</v>
      </c>
      <c r="AE30" s="19">
        <f t="shared" si="14"/>
        <v>877</v>
      </c>
      <c r="AF30" s="19">
        <f t="shared" si="14"/>
        <v>675</v>
      </c>
      <c r="AG30" s="19">
        <f t="shared" si="14"/>
        <v>550</v>
      </c>
      <c r="AH30" s="19">
        <f t="shared" si="14"/>
        <v>429</v>
      </c>
      <c r="AI30" s="19">
        <f t="shared" si="14"/>
        <v>303</v>
      </c>
      <c r="AJ30" s="19">
        <f>SUM(AJ31)</f>
        <v>3711</v>
      </c>
      <c r="AK30" s="19">
        <f t="shared" si="14"/>
        <v>247</v>
      </c>
      <c r="AL30" s="19">
        <f t="shared" si="14"/>
        <v>160</v>
      </c>
      <c r="AM30" s="19">
        <f t="shared" si="14"/>
        <v>115</v>
      </c>
      <c r="AN30" s="19">
        <f t="shared" si="14"/>
        <v>78</v>
      </c>
      <c r="AO30" s="19">
        <f t="shared" si="14"/>
        <v>57</v>
      </c>
      <c r="AP30" s="19">
        <f t="shared" si="14"/>
        <v>657</v>
      </c>
      <c r="AQ30" s="19">
        <f t="shared" si="14"/>
        <v>362</v>
      </c>
      <c r="AR30" s="19">
        <f t="shared" si="14"/>
        <v>379</v>
      </c>
      <c r="AS30" s="19">
        <f t="shared" si="14"/>
        <v>2072</v>
      </c>
      <c r="AT30" s="19">
        <f t="shared" si="14"/>
        <v>2813</v>
      </c>
      <c r="AU30" s="19">
        <f t="shared" si="14"/>
        <v>220</v>
      </c>
      <c r="AV30" s="19">
        <f t="shared" si="14"/>
        <v>177</v>
      </c>
    </row>
    <row r="31" spans="1:48" ht="14.25" customHeight="1">
      <c r="A31" s="28" t="s">
        <v>60</v>
      </c>
      <c r="B31" s="21">
        <f t="shared" si="3"/>
        <v>9110</v>
      </c>
      <c r="C31" s="22">
        <v>13</v>
      </c>
      <c r="D31" s="22">
        <v>161</v>
      </c>
      <c r="E31" s="24">
        <f>SUM(C31:D31)</f>
        <v>174</v>
      </c>
      <c r="F31" s="22">
        <v>166</v>
      </c>
      <c r="G31" s="22">
        <v>160</v>
      </c>
      <c r="H31" s="22">
        <v>155</v>
      </c>
      <c r="I31" s="22">
        <v>152</v>
      </c>
      <c r="J31" s="22">
        <v>149</v>
      </c>
      <c r="K31" s="22">
        <v>148</v>
      </c>
      <c r="L31" s="22">
        <v>147</v>
      </c>
      <c r="M31" s="22">
        <v>147</v>
      </c>
      <c r="N31" s="22">
        <v>148</v>
      </c>
      <c r="O31" s="22">
        <v>149</v>
      </c>
      <c r="P31" s="22">
        <v>150</v>
      </c>
      <c r="Q31" s="24">
        <f t="shared" si="4"/>
        <v>1845</v>
      </c>
      <c r="R31" s="22">
        <v>151</v>
      </c>
      <c r="S31" s="22">
        <v>151</v>
      </c>
      <c r="T31" s="22">
        <v>151</v>
      </c>
      <c r="U31" s="22">
        <v>150</v>
      </c>
      <c r="V31" s="22">
        <v>150</v>
      </c>
      <c r="W31" s="22">
        <v>151</v>
      </c>
      <c r="X31" s="24">
        <f>SUM(R31:W31)</f>
        <v>904</v>
      </c>
      <c r="Y31" s="22">
        <v>151</v>
      </c>
      <c r="Z31" s="22">
        <v>153</v>
      </c>
      <c r="AA31" s="22">
        <v>790</v>
      </c>
      <c r="AB31" s="22">
        <v>899</v>
      </c>
      <c r="AC31" s="24">
        <f>SUM(Y31:AB31)</f>
        <v>1993</v>
      </c>
      <c r="AD31" s="22">
        <v>877</v>
      </c>
      <c r="AE31" s="22">
        <v>877</v>
      </c>
      <c r="AF31" s="22">
        <v>675</v>
      </c>
      <c r="AG31" s="22">
        <v>550</v>
      </c>
      <c r="AH31" s="22">
        <v>429</v>
      </c>
      <c r="AI31" s="22">
        <v>303</v>
      </c>
      <c r="AJ31" s="24">
        <f>SUM(AD31:AI31)</f>
        <v>3711</v>
      </c>
      <c r="AK31" s="22">
        <v>247</v>
      </c>
      <c r="AL31" s="22">
        <v>160</v>
      </c>
      <c r="AM31" s="22">
        <v>115</v>
      </c>
      <c r="AN31" s="22">
        <v>78</v>
      </c>
      <c r="AO31" s="22">
        <v>57</v>
      </c>
      <c r="AP31" s="24">
        <f>SUM(AK31:AO31)</f>
        <v>657</v>
      </c>
      <c r="AQ31" s="22">
        <v>362</v>
      </c>
      <c r="AR31" s="22">
        <v>379</v>
      </c>
      <c r="AS31" s="22">
        <v>2072</v>
      </c>
      <c r="AT31" s="24">
        <f t="shared" si="5"/>
        <v>2813</v>
      </c>
      <c r="AU31" s="24">
        <f>+'[1]ESTI_2014'!AT8*'[1]Porcentaje%'!AU98/100</f>
        <v>220</v>
      </c>
      <c r="AV31" s="24">
        <f>+'[1]ESTI_2014'!AN8*'[1]Porcentaje%'!AV98/100</f>
        <v>177</v>
      </c>
    </row>
    <row r="32" spans="1:48" ht="14.25" customHeight="1">
      <c r="A32" s="18" t="s">
        <v>61</v>
      </c>
      <c r="B32" s="27">
        <f t="shared" si="3"/>
        <v>7016</v>
      </c>
      <c r="C32" s="19">
        <f>SUM(C33:C36)</f>
        <v>7</v>
      </c>
      <c r="D32" s="19">
        <f>SUM(D33:D36)</f>
        <v>90</v>
      </c>
      <c r="E32" s="19">
        <f>SUM(E33:E36)</f>
        <v>97</v>
      </c>
      <c r="F32" s="19">
        <f aca="true" t="shared" si="15" ref="F32:AV32">SUM(F33:F36)</f>
        <v>102</v>
      </c>
      <c r="G32" s="19">
        <f t="shared" si="15"/>
        <v>106</v>
      </c>
      <c r="H32" s="19">
        <f t="shared" si="15"/>
        <v>110</v>
      </c>
      <c r="I32" s="19">
        <f t="shared" si="15"/>
        <v>112</v>
      </c>
      <c r="J32" s="19">
        <f t="shared" si="15"/>
        <v>116</v>
      </c>
      <c r="K32" s="19">
        <f t="shared" si="15"/>
        <v>118</v>
      </c>
      <c r="L32" s="19">
        <f t="shared" si="15"/>
        <v>120</v>
      </c>
      <c r="M32" s="19">
        <f t="shared" si="15"/>
        <v>121</v>
      </c>
      <c r="N32" s="19">
        <f t="shared" si="15"/>
        <v>122</v>
      </c>
      <c r="O32" s="19">
        <f t="shared" si="15"/>
        <v>123</v>
      </c>
      <c r="P32" s="19">
        <f t="shared" si="15"/>
        <v>123</v>
      </c>
      <c r="Q32" s="19">
        <f>SUM(Q33:Q36)</f>
        <v>1370</v>
      </c>
      <c r="R32" s="19">
        <f t="shared" si="15"/>
        <v>123</v>
      </c>
      <c r="S32" s="19">
        <f t="shared" si="15"/>
        <v>122</v>
      </c>
      <c r="T32" s="19">
        <f t="shared" si="15"/>
        <v>119</v>
      </c>
      <c r="U32" s="19">
        <f t="shared" si="15"/>
        <v>119</v>
      </c>
      <c r="V32" s="19">
        <f t="shared" si="15"/>
        <v>117</v>
      </c>
      <c r="W32" s="19">
        <f t="shared" si="15"/>
        <v>116</v>
      </c>
      <c r="X32" s="19">
        <f>SUM(X33:X36)</f>
        <v>716</v>
      </c>
      <c r="Y32" s="19">
        <f t="shared" si="15"/>
        <v>114</v>
      </c>
      <c r="Z32" s="19">
        <f t="shared" si="15"/>
        <v>111</v>
      </c>
      <c r="AA32" s="19">
        <f t="shared" si="15"/>
        <v>550</v>
      </c>
      <c r="AB32" s="19">
        <f t="shared" si="15"/>
        <v>605</v>
      </c>
      <c r="AC32" s="19">
        <f>SUM(AC33:AC36)</f>
        <v>1380</v>
      </c>
      <c r="AD32" s="19">
        <f t="shared" si="15"/>
        <v>600</v>
      </c>
      <c r="AE32" s="19">
        <f t="shared" si="15"/>
        <v>597</v>
      </c>
      <c r="AF32" s="19">
        <f t="shared" si="15"/>
        <v>516</v>
      </c>
      <c r="AG32" s="19">
        <f t="shared" si="15"/>
        <v>432</v>
      </c>
      <c r="AH32" s="19">
        <f t="shared" si="15"/>
        <v>361</v>
      </c>
      <c r="AI32" s="19">
        <f t="shared" si="15"/>
        <v>309</v>
      </c>
      <c r="AJ32" s="19">
        <f>SUM(AJ33:AJ36)</f>
        <v>2815</v>
      </c>
      <c r="AK32" s="19">
        <f t="shared" si="15"/>
        <v>269</v>
      </c>
      <c r="AL32" s="19">
        <f t="shared" si="15"/>
        <v>167</v>
      </c>
      <c r="AM32" s="19">
        <f t="shared" si="15"/>
        <v>138</v>
      </c>
      <c r="AN32" s="19">
        <f t="shared" si="15"/>
        <v>96</v>
      </c>
      <c r="AO32" s="19">
        <f t="shared" si="15"/>
        <v>65</v>
      </c>
      <c r="AP32" s="19">
        <f t="shared" si="15"/>
        <v>735</v>
      </c>
      <c r="AQ32" s="19">
        <f t="shared" si="15"/>
        <v>290</v>
      </c>
      <c r="AR32" s="19">
        <f t="shared" si="15"/>
        <v>277</v>
      </c>
      <c r="AS32" s="19">
        <f t="shared" si="15"/>
        <v>1396</v>
      </c>
      <c r="AT32" s="19">
        <f t="shared" si="15"/>
        <v>1963</v>
      </c>
      <c r="AU32" s="19">
        <f t="shared" si="15"/>
        <v>123</v>
      </c>
      <c r="AV32" s="19">
        <f t="shared" si="15"/>
        <v>100</v>
      </c>
    </row>
    <row r="33" spans="1:48" ht="14.25" customHeight="1">
      <c r="A33" s="28" t="s">
        <v>62</v>
      </c>
      <c r="B33" s="21">
        <f t="shared" si="3"/>
        <v>3004</v>
      </c>
      <c r="C33" s="22">
        <v>3</v>
      </c>
      <c r="D33" s="22">
        <v>39</v>
      </c>
      <c r="E33" s="24">
        <f>SUM(C33:D33)</f>
        <v>42</v>
      </c>
      <c r="F33" s="22">
        <v>44</v>
      </c>
      <c r="G33" s="22">
        <v>45</v>
      </c>
      <c r="H33" s="22">
        <v>48</v>
      </c>
      <c r="I33" s="22">
        <v>48</v>
      </c>
      <c r="J33" s="22">
        <v>50</v>
      </c>
      <c r="K33" s="22">
        <v>51</v>
      </c>
      <c r="L33" s="22">
        <v>50</v>
      </c>
      <c r="M33" s="22">
        <v>51</v>
      </c>
      <c r="N33" s="22">
        <v>51</v>
      </c>
      <c r="O33" s="22">
        <v>53</v>
      </c>
      <c r="P33" s="22">
        <v>52</v>
      </c>
      <c r="Q33" s="24">
        <f>SUM(E33:P33)</f>
        <v>585</v>
      </c>
      <c r="R33" s="22">
        <v>53</v>
      </c>
      <c r="S33" s="22">
        <v>51</v>
      </c>
      <c r="T33" s="22">
        <v>51</v>
      </c>
      <c r="U33" s="22">
        <v>51</v>
      </c>
      <c r="V33" s="22">
        <v>48</v>
      </c>
      <c r="W33" s="22">
        <v>49</v>
      </c>
      <c r="X33" s="24">
        <f>SUM(R33:W33)</f>
        <v>303</v>
      </c>
      <c r="Y33" s="22">
        <v>49</v>
      </c>
      <c r="Z33" s="22">
        <v>48</v>
      </c>
      <c r="AA33" s="22">
        <v>237</v>
      </c>
      <c r="AB33" s="22">
        <v>260</v>
      </c>
      <c r="AC33" s="24">
        <f>SUM(Y33:AB33)</f>
        <v>594</v>
      </c>
      <c r="AD33" s="22">
        <v>258</v>
      </c>
      <c r="AE33" s="22">
        <v>256</v>
      </c>
      <c r="AF33" s="22">
        <v>222</v>
      </c>
      <c r="AG33" s="22">
        <v>186</v>
      </c>
      <c r="AH33" s="22">
        <v>156</v>
      </c>
      <c r="AI33" s="22">
        <v>132</v>
      </c>
      <c r="AJ33" s="24">
        <f>SUM(AD33:AI33)</f>
        <v>1210</v>
      </c>
      <c r="AK33" s="22">
        <v>115</v>
      </c>
      <c r="AL33" s="22">
        <v>70</v>
      </c>
      <c r="AM33" s="22">
        <v>60</v>
      </c>
      <c r="AN33" s="22">
        <v>40</v>
      </c>
      <c r="AO33" s="22">
        <v>27</v>
      </c>
      <c r="AP33" s="24">
        <f>SUM(AK33:AO33)</f>
        <v>312</v>
      </c>
      <c r="AQ33" s="22">
        <v>124</v>
      </c>
      <c r="AR33" s="22">
        <v>118</v>
      </c>
      <c r="AS33" s="22">
        <v>595</v>
      </c>
      <c r="AT33" s="24">
        <f t="shared" si="5"/>
        <v>837</v>
      </c>
      <c r="AU33" s="24">
        <f>+'[1]ESTI_2014'!$AT$9*'[1]Porcentaje%'!AU100/100</f>
        <v>51.168</v>
      </c>
      <c r="AV33" s="24">
        <f>+'[1]ESTI_2014'!$AN$9*'[1]Porcentaje%'!AV100/100</f>
        <v>41.584158415841586</v>
      </c>
    </row>
    <row r="34" spans="1:48" ht="14.25" customHeight="1">
      <c r="A34" s="28" t="s">
        <v>63</v>
      </c>
      <c r="B34" s="21">
        <f t="shared" si="3"/>
        <v>1460</v>
      </c>
      <c r="C34" s="22">
        <v>2</v>
      </c>
      <c r="D34" s="22">
        <v>18</v>
      </c>
      <c r="E34" s="24">
        <f>SUM(C34:D34)</f>
        <v>20</v>
      </c>
      <c r="F34" s="22">
        <v>21</v>
      </c>
      <c r="G34" s="22">
        <v>23</v>
      </c>
      <c r="H34" s="22">
        <v>22</v>
      </c>
      <c r="I34" s="22">
        <v>22</v>
      </c>
      <c r="J34" s="22">
        <v>24</v>
      </c>
      <c r="K34" s="22">
        <v>25</v>
      </c>
      <c r="L34" s="22">
        <v>26</v>
      </c>
      <c r="M34" s="22">
        <v>25</v>
      </c>
      <c r="N34" s="22">
        <v>26</v>
      </c>
      <c r="O34" s="22">
        <v>25</v>
      </c>
      <c r="P34" s="22">
        <v>26</v>
      </c>
      <c r="Q34" s="24">
        <f>SUM(E34:P34)</f>
        <v>285</v>
      </c>
      <c r="R34" s="22">
        <v>25</v>
      </c>
      <c r="S34" s="22">
        <v>26</v>
      </c>
      <c r="T34" s="22">
        <v>25</v>
      </c>
      <c r="U34" s="22">
        <v>23</v>
      </c>
      <c r="V34" s="22">
        <v>25</v>
      </c>
      <c r="W34" s="22">
        <v>23</v>
      </c>
      <c r="X34" s="24">
        <f>SUM(R34:W34)</f>
        <v>147</v>
      </c>
      <c r="Y34" s="22">
        <v>22</v>
      </c>
      <c r="Z34" s="22">
        <v>22</v>
      </c>
      <c r="AA34" s="22">
        <v>116</v>
      </c>
      <c r="AB34" s="22">
        <v>127</v>
      </c>
      <c r="AC34" s="24">
        <f>SUM(Y34:AB34)</f>
        <v>287</v>
      </c>
      <c r="AD34" s="22">
        <v>126</v>
      </c>
      <c r="AE34" s="22">
        <v>125</v>
      </c>
      <c r="AF34" s="22">
        <v>108</v>
      </c>
      <c r="AG34" s="22">
        <v>90</v>
      </c>
      <c r="AH34" s="22">
        <v>75</v>
      </c>
      <c r="AI34" s="22">
        <v>65</v>
      </c>
      <c r="AJ34" s="24">
        <f>SUM(AD34:AI34)</f>
        <v>589</v>
      </c>
      <c r="AK34" s="22">
        <v>55</v>
      </c>
      <c r="AL34" s="22">
        <v>34</v>
      </c>
      <c r="AM34" s="22">
        <v>28</v>
      </c>
      <c r="AN34" s="22">
        <v>20</v>
      </c>
      <c r="AO34" s="22">
        <v>15</v>
      </c>
      <c r="AP34" s="24">
        <f>SUM(AK34:AO34)</f>
        <v>152</v>
      </c>
      <c r="AQ34" s="22">
        <v>60</v>
      </c>
      <c r="AR34" s="22">
        <v>57</v>
      </c>
      <c r="AS34" s="22">
        <v>288</v>
      </c>
      <c r="AT34" s="24">
        <f t="shared" si="5"/>
        <v>405</v>
      </c>
      <c r="AU34" s="24">
        <f>+'[1]ESTI_2014'!$AT$9*'[1]Porcentaje%'!AU101/100</f>
        <v>26.568</v>
      </c>
      <c r="AV34" s="24">
        <f>+'[1]ESTI_2014'!$AN$9*'[1]Porcentaje%'!AV101/100</f>
        <v>20.792079207920793</v>
      </c>
    </row>
    <row r="35" spans="1:48" ht="14.25" customHeight="1">
      <c r="A35" s="28" t="s">
        <v>64</v>
      </c>
      <c r="B35" s="21">
        <f t="shared" si="3"/>
        <v>2105</v>
      </c>
      <c r="C35" s="22">
        <v>1</v>
      </c>
      <c r="D35" s="22">
        <v>26</v>
      </c>
      <c r="E35" s="24">
        <f>SUM(C35:D35)</f>
        <v>27</v>
      </c>
      <c r="F35" s="22">
        <v>30</v>
      </c>
      <c r="G35" s="22">
        <v>31</v>
      </c>
      <c r="H35" s="22">
        <v>32</v>
      </c>
      <c r="I35" s="22">
        <v>34</v>
      </c>
      <c r="J35" s="22">
        <v>34</v>
      </c>
      <c r="K35" s="22">
        <v>34</v>
      </c>
      <c r="L35" s="22">
        <v>36</v>
      </c>
      <c r="M35" s="22">
        <v>37</v>
      </c>
      <c r="N35" s="22">
        <v>37</v>
      </c>
      <c r="O35" s="22">
        <v>37</v>
      </c>
      <c r="P35" s="22">
        <v>37</v>
      </c>
      <c r="Q35" s="24">
        <f>SUM(E35:P35)</f>
        <v>406</v>
      </c>
      <c r="R35" s="22">
        <v>37</v>
      </c>
      <c r="S35" s="22">
        <v>37</v>
      </c>
      <c r="T35" s="22">
        <v>35</v>
      </c>
      <c r="U35" s="22">
        <v>37</v>
      </c>
      <c r="V35" s="22">
        <v>36</v>
      </c>
      <c r="W35" s="22">
        <v>36</v>
      </c>
      <c r="X35" s="24">
        <f>SUM(R35:W35)</f>
        <v>218</v>
      </c>
      <c r="Y35" s="22">
        <v>35</v>
      </c>
      <c r="Z35" s="22">
        <v>33</v>
      </c>
      <c r="AA35" s="22">
        <v>164</v>
      </c>
      <c r="AB35" s="22">
        <v>181</v>
      </c>
      <c r="AC35" s="24">
        <f>SUM(Y35:AB35)</f>
        <v>413</v>
      </c>
      <c r="AD35" s="22">
        <v>180</v>
      </c>
      <c r="AE35" s="22">
        <v>179</v>
      </c>
      <c r="AF35" s="22">
        <v>155</v>
      </c>
      <c r="AG35" s="22">
        <v>128</v>
      </c>
      <c r="AH35" s="22">
        <v>108</v>
      </c>
      <c r="AI35" s="22">
        <v>93</v>
      </c>
      <c r="AJ35" s="24">
        <f>SUM(AD35:AI35)</f>
        <v>843</v>
      </c>
      <c r="AK35" s="22">
        <v>81</v>
      </c>
      <c r="AL35" s="22">
        <v>53</v>
      </c>
      <c r="AM35" s="22">
        <v>42</v>
      </c>
      <c r="AN35" s="22">
        <v>30</v>
      </c>
      <c r="AO35" s="22">
        <v>19</v>
      </c>
      <c r="AP35" s="24">
        <f>SUM(AK35:AO35)</f>
        <v>225</v>
      </c>
      <c r="AQ35" s="22">
        <v>87</v>
      </c>
      <c r="AR35" s="22">
        <v>83</v>
      </c>
      <c r="AS35" s="22">
        <v>421</v>
      </c>
      <c r="AT35" s="24">
        <f t="shared" si="5"/>
        <v>591</v>
      </c>
      <c r="AU35" s="24">
        <f>+'[1]ESTI_2014'!$AT$9*'[1]Porcentaje%'!AU102/100</f>
        <v>37.391999999999996</v>
      </c>
      <c r="AV35" s="24">
        <f>+'[1]ESTI_2014'!$AN$9*'[1]Porcentaje%'!AV102/100</f>
        <v>30.693069306930692</v>
      </c>
    </row>
    <row r="36" spans="1:48" ht="14.25" customHeight="1">
      <c r="A36" s="28" t="s">
        <v>65</v>
      </c>
      <c r="B36" s="21">
        <f t="shared" si="3"/>
        <v>447</v>
      </c>
      <c r="C36" s="22">
        <v>1</v>
      </c>
      <c r="D36" s="22">
        <v>7</v>
      </c>
      <c r="E36" s="24">
        <f>SUM(C36:D36)</f>
        <v>8</v>
      </c>
      <c r="F36" s="22">
        <v>7</v>
      </c>
      <c r="G36" s="22">
        <v>7</v>
      </c>
      <c r="H36" s="22">
        <v>8</v>
      </c>
      <c r="I36" s="22">
        <v>8</v>
      </c>
      <c r="J36" s="22">
        <v>8</v>
      </c>
      <c r="K36" s="22">
        <v>8</v>
      </c>
      <c r="L36" s="22">
        <v>8</v>
      </c>
      <c r="M36" s="22">
        <v>8</v>
      </c>
      <c r="N36" s="22">
        <v>8</v>
      </c>
      <c r="O36" s="22">
        <v>8</v>
      </c>
      <c r="P36" s="22">
        <v>8</v>
      </c>
      <c r="Q36" s="24">
        <f>SUM(E36:P36)</f>
        <v>94</v>
      </c>
      <c r="R36" s="22">
        <v>8</v>
      </c>
      <c r="S36" s="22">
        <v>8</v>
      </c>
      <c r="T36" s="22">
        <v>8</v>
      </c>
      <c r="U36" s="22">
        <v>8</v>
      </c>
      <c r="V36" s="22">
        <v>8</v>
      </c>
      <c r="W36" s="22">
        <v>8</v>
      </c>
      <c r="X36" s="24">
        <f>SUM(R36:W36)</f>
        <v>48</v>
      </c>
      <c r="Y36" s="22">
        <v>8</v>
      </c>
      <c r="Z36" s="22">
        <v>8</v>
      </c>
      <c r="AA36" s="22">
        <v>33</v>
      </c>
      <c r="AB36" s="22">
        <v>37</v>
      </c>
      <c r="AC36" s="24">
        <f>SUM(Y36:AB36)</f>
        <v>86</v>
      </c>
      <c r="AD36" s="22">
        <v>36</v>
      </c>
      <c r="AE36" s="22">
        <v>37</v>
      </c>
      <c r="AF36" s="22">
        <v>31</v>
      </c>
      <c r="AG36" s="22">
        <v>28</v>
      </c>
      <c r="AH36" s="22">
        <v>22</v>
      </c>
      <c r="AI36" s="22">
        <v>19</v>
      </c>
      <c r="AJ36" s="24">
        <f>SUM(AD36:AI36)</f>
        <v>173</v>
      </c>
      <c r="AK36" s="22">
        <v>18</v>
      </c>
      <c r="AL36" s="22">
        <v>10</v>
      </c>
      <c r="AM36" s="22">
        <v>8</v>
      </c>
      <c r="AN36" s="22">
        <v>6</v>
      </c>
      <c r="AO36" s="22">
        <v>4</v>
      </c>
      <c r="AP36" s="24">
        <f>SUM(AK36:AO36)</f>
        <v>46</v>
      </c>
      <c r="AQ36" s="22">
        <v>19</v>
      </c>
      <c r="AR36" s="22">
        <v>19</v>
      </c>
      <c r="AS36" s="22">
        <v>92</v>
      </c>
      <c r="AT36" s="24">
        <f t="shared" si="5"/>
        <v>130</v>
      </c>
      <c r="AU36" s="24">
        <f>+'[1]ESTI_2014'!$AT$9*'[1]Porcentaje%'!AU103/100</f>
        <v>7.872000000000001</v>
      </c>
      <c r="AV36" s="24">
        <f>+'[1]ESTI_2014'!$AN$9*'[1]Porcentaje%'!AV103/100</f>
        <v>6.930693069306931</v>
      </c>
    </row>
    <row r="37" spans="1:48" ht="14.25" customHeight="1">
      <c r="A37" s="30" t="s">
        <v>66</v>
      </c>
      <c r="B37" s="16">
        <f>B38+B43+B47</f>
        <v>19667</v>
      </c>
      <c r="C37" s="16">
        <f aca="true" t="shared" si="16" ref="C37:AV37">+C38+C43+C47</f>
        <v>26</v>
      </c>
      <c r="D37" s="16">
        <f t="shared" si="16"/>
        <v>323</v>
      </c>
      <c r="E37" s="16">
        <f t="shared" si="16"/>
        <v>349</v>
      </c>
      <c r="F37" s="16">
        <f>+F38+F43+F47</f>
        <v>349</v>
      </c>
      <c r="G37" s="16">
        <f aca="true" t="shared" si="17" ref="G37:P37">+G38+G43+G47</f>
        <v>349</v>
      </c>
      <c r="H37" s="16">
        <f t="shared" si="17"/>
        <v>349</v>
      </c>
      <c r="I37" s="16">
        <f t="shared" si="17"/>
        <v>349</v>
      </c>
      <c r="J37" s="16">
        <f t="shared" si="17"/>
        <v>349</v>
      </c>
      <c r="K37" s="16">
        <f t="shared" si="17"/>
        <v>349</v>
      </c>
      <c r="L37" s="16">
        <f t="shared" si="17"/>
        <v>350</v>
      </c>
      <c r="M37" s="16">
        <f t="shared" si="17"/>
        <v>350</v>
      </c>
      <c r="N37" s="16">
        <f t="shared" si="17"/>
        <v>350</v>
      </c>
      <c r="O37" s="16">
        <f t="shared" si="17"/>
        <v>348</v>
      </c>
      <c r="P37" s="16">
        <f t="shared" si="17"/>
        <v>349</v>
      </c>
      <c r="Q37" s="16">
        <f>+Q38+Q43+Q47</f>
        <v>4190</v>
      </c>
      <c r="R37" s="16">
        <f>+R38+R43+R47</f>
        <v>347</v>
      </c>
      <c r="S37" s="16">
        <f t="shared" si="16"/>
        <v>341</v>
      </c>
      <c r="T37" s="16">
        <f t="shared" si="16"/>
        <v>333</v>
      </c>
      <c r="U37" s="16">
        <f t="shared" si="16"/>
        <v>325</v>
      </c>
      <c r="V37" s="16">
        <f t="shared" si="16"/>
        <v>319</v>
      </c>
      <c r="W37" s="16">
        <f t="shared" si="16"/>
        <v>314</v>
      </c>
      <c r="X37" s="16">
        <f>+X38+X43+X47</f>
        <v>1979</v>
      </c>
      <c r="Y37" s="16">
        <f t="shared" si="16"/>
        <v>312</v>
      </c>
      <c r="Z37" s="16">
        <f t="shared" si="16"/>
        <v>317</v>
      </c>
      <c r="AA37" s="16">
        <f t="shared" si="16"/>
        <v>1640</v>
      </c>
      <c r="AB37" s="16">
        <f t="shared" si="16"/>
        <v>1847</v>
      </c>
      <c r="AC37" s="16">
        <f>+AC38+AC43+AC47</f>
        <v>4116</v>
      </c>
      <c r="AD37" s="16">
        <f t="shared" si="16"/>
        <v>1820</v>
      </c>
      <c r="AE37" s="16">
        <f t="shared" si="16"/>
        <v>1657</v>
      </c>
      <c r="AF37" s="16">
        <f t="shared" si="16"/>
        <v>1347</v>
      </c>
      <c r="AG37" s="16">
        <f t="shared" si="16"/>
        <v>1206</v>
      </c>
      <c r="AH37" s="16">
        <f t="shared" si="16"/>
        <v>958</v>
      </c>
      <c r="AI37" s="16">
        <f t="shared" si="16"/>
        <v>749</v>
      </c>
      <c r="AJ37" s="16">
        <f>+AJ38+AJ43+AJ47</f>
        <v>7737</v>
      </c>
      <c r="AK37" s="16">
        <f t="shared" si="16"/>
        <v>573</v>
      </c>
      <c r="AL37" s="16">
        <f t="shared" si="16"/>
        <v>392</v>
      </c>
      <c r="AM37" s="16">
        <f t="shared" si="16"/>
        <v>286</v>
      </c>
      <c r="AN37" s="16">
        <f t="shared" si="16"/>
        <v>214</v>
      </c>
      <c r="AO37" s="16">
        <f t="shared" si="16"/>
        <v>180</v>
      </c>
      <c r="AP37" s="16">
        <f t="shared" si="16"/>
        <v>1645</v>
      </c>
      <c r="AQ37" s="16">
        <f t="shared" si="16"/>
        <v>819</v>
      </c>
      <c r="AR37" s="16">
        <f t="shared" si="16"/>
        <v>746</v>
      </c>
      <c r="AS37" s="16">
        <f t="shared" si="16"/>
        <v>4031</v>
      </c>
      <c r="AT37" s="16">
        <f>+AT38+AT43+AT47</f>
        <v>5596</v>
      </c>
      <c r="AU37" s="16">
        <f t="shared" si="16"/>
        <v>444</v>
      </c>
      <c r="AV37" s="16">
        <f t="shared" si="16"/>
        <v>358</v>
      </c>
    </row>
    <row r="38" spans="1:48" ht="14.25" customHeight="1">
      <c r="A38" s="18" t="s">
        <v>67</v>
      </c>
      <c r="B38" s="27">
        <f>SUM(B39:B42)</f>
        <v>12141</v>
      </c>
      <c r="C38" s="19">
        <f>SUM(C39:C42)</f>
        <v>16</v>
      </c>
      <c r="D38" s="19">
        <f>SUM(D39:D42)</f>
        <v>196</v>
      </c>
      <c r="E38" s="19">
        <f aca="true" t="shared" si="18" ref="E38:AV38">SUM(E39:E42)</f>
        <v>212</v>
      </c>
      <c r="F38" s="19">
        <f t="shared" si="18"/>
        <v>215</v>
      </c>
      <c r="G38" s="19">
        <f t="shared" si="18"/>
        <v>217</v>
      </c>
      <c r="H38" s="19">
        <f t="shared" si="18"/>
        <v>219</v>
      </c>
      <c r="I38" s="19">
        <f t="shared" si="18"/>
        <v>220</v>
      </c>
      <c r="J38" s="19">
        <f t="shared" si="18"/>
        <v>220</v>
      </c>
      <c r="K38" s="19">
        <f t="shared" si="18"/>
        <v>220</v>
      </c>
      <c r="L38" s="19">
        <f t="shared" si="18"/>
        <v>220</v>
      </c>
      <c r="M38" s="19">
        <f t="shared" si="18"/>
        <v>219</v>
      </c>
      <c r="N38" s="19">
        <f t="shared" si="18"/>
        <v>218</v>
      </c>
      <c r="O38" s="19">
        <f t="shared" si="18"/>
        <v>216</v>
      </c>
      <c r="P38" s="19">
        <f t="shared" si="18"/>
        <v>215</v>
      </c>
      <c r="Q38" s="19">
        <f>SUM(Q39:Q42)</f>
        <v>2611</v>
      </c>
      <c r="R38" s="19">
        <f t="shared" si="18"/>
        <v>213</v>
      </c>
      <c r="S38" s="19">
        <f t="shared" si="18"/>
        <v>211</v>
      </c>
      <c r="T38" s="19">
        <f t="shared" si="18"/>
        <v>208</v>
      </c>
      <c r="U38" s="19">
        <f t="shared" si="18"/>
        <v>206</v>
      </c>
      <c r="V38" s="19">
        <f t="shared" si="18"/>
        <v>205</v>
      </c>
      <c r="W38" s="19">
        <f t="shared" si="18"/>
        <v>203</v>
      </c>
      <c r="X38" s="19">
        <f>SUM(X39:X42)</f>
        <v>1246</v>
      </c>
      <c r="Y38" s="19">
        <f t="shared" si="18"/>
        <v>202</v>
      </c>
      <c r="Z38" s="19">
        <f t="shared" si="18"/>
        <v>203</v>
      </c>
      <c r="AA38" s="19">
        <f t="shared" si="18"/>
        <v>1029</v>
      </c>
      <c r="AB38" s="19">
        <f t="shared" si="18"/>
        <v>1120</v>
      </c>
      <c r="AC38" s="19">
        <f>SUM(AC39:AC42)</f>
        <v>2554</v>
      </c>
      <c r="AD38" s="19">
        <f t="shared" si="18"/>
        <v>1076</v>
      </c>
      <c r="AE38" s="19">
        <f t="shared" si="18"/>
        <v>1025</v>
      </c>
      <c r="AF38" s="19">
        <f t="shared" si="18"/>
        <v>856</v>
      </c>
      <c r="AG38" s="19">
        <f t="shared" si="18"/>
        <v>771</v>
      </c>
      <c r="AH38" s="19">
        <f t="shared" si="18"/>
        <v>590</v>
      </c>
      <c r="AI38" s="19">
        <f t="shared" si="18"/>
        <v>468</v>
      </c>
      <c r="AJ38" s="19">
        <f>SUM(AJ39:AJ42)</f>
        <v>4786</v>
      </c>
      <c r="AK38" s="19">
        <f t="shared" si="18"/>
        <v>347</v>
      </c>
      <c r="AL38" s="19">
        <f t="shared" si="18"/>
        <v>235</v>
      </c>
      <c r="AM38" s="19">
        <f t="shared" si="18"/>
        <v>139</v>
      </c>
      <c r="AN38" s="19">
        <f t="shared" si="18"/>
        <v>116</v>
      </c>
      <c r="AO38" s="19">
        <f t="shared" si="18"/>
        <v>107</v>
      </c>
      <c r="AP38" s="19">
        <f t="shared" si="18"/>
        <v>944</v>
      </c>
      <c r="AQ38" s="19">
        <f t="shared" si="18"/>
        <v>522</v>
      </c>
      <c r="AR38" s="19">
        <f t="shared" si="18"/>
        <v>472</v>
      </c>
      <c r="AS38" s="19">
        <f t="shared" si="18"/>
        <v>2532</v>
      </c>
      <c r="AT38" s="19">
        <f>SUM(AT39:AT42)</f>
        <v>3526</v>
      </c>
      <c r="AU38" s="19">
        <f t="shared" si="18"/>
        <v>268</v>
      </c>
      <c r="AV38" s="19">
        <f t="shared" si="18"/>
        <v>216</v>
      </c>
    </row>
    <row r="39" spans="1:48" ht="14.25" customHeight="1">
      <c r="A39" s="28" t="s">
        <v>68</v>
      </c>
      <c r="B39" s="21">
        <f>Q39+X39+AC39+AJ39+AP39</f>
        <v>6713</v>
      </c>
      <c r="C39" s="22">
        <v>9</v>
      </c>
      <c r="D39" s="22">
        <v>124</v>
      </c>
      <c r="E39" s="24">
        <f>SUM(C39:D39)</f>
        <v>133</v>
      </c>
      <c r="F39" s="22">
        <v>133</v>
      </c>
      <c r="G39" s="22">
        <v>136</v>
      </c>
      <c r="H39" s="22">
        <v>137</v>
      </c>
      <c r="I39" s="22">
        <v>137</v>
      </c>
      <c r="J39" s="22">
        <v>138</v>
      </c>
      <c r="K39" s="22">
        <v>138</v>
      </c>
      <c r="L39" s="22">
        <v>137</v>
      </c>
      <c r="M39" s="22">
        <v>136</v>
      </c>
      <c r="N39" s="22">
        <v>135</v>
      </c>
      <c r="O39" s="22">
        <v>136</v>
      </c>
      <c r="P39" s="22">
        <v>133</v>
      </c>
      <c r="Q39" s="24">
        <f>SUM(E39:P39)</f>
        <v>1629</v>
      </c>
      <c r="R39" s="22">
        <v>132</v>
      </c>
      <c r="S39" s="22">
        <v>132</v>
      </c>
      <c r="T39" s="22">
        <v>130</v>
      </c>
      <c r="U39" s="22">
        <v>130</v>
      </c>
      <c r="V39" s="22">
        <v>127</v>
      </c>
      <c r="W39" s="22">
        <v>127</v>
      </c>
      <c r="X39" s="24">
        <f>SUM(R39:W39)</f>
        <v>778</v>
      </c>
      <c r="Y39" s="22">
        <v>126</v>
      </c>
      <c r="Z39" s="22">
        <v>124</v>
      </c>
      <c r="AA39" s="22">
        <v>515</v>
      </c>
      <c r="AB39" s="22">
        <v>562</v>
      </c>
      <c r="AC39" s="24">
        <f>SUM(Y39:AB39)</f>
        <v>1327</v>
      </c>
      <c r="AD39" s="22">
        <v>569</v>
      </c>
      <c r="AE39" s="22">
        <v>492</v>
      </c>
      <c r="AF39" s="22">
        <v>419</v>
      </c>
      <c r="AG39" s="22">
        <v>362</v>
      </c>
      <c r="AH39" s="22">
        <v>301</v>
      </c>
      <c r="AI39" s="22">
        <v>248</v>
      </c>
      <c r="AJ39" s="24">
        <f>SUM(AD39:AI39)</f>
        <v>2391</v>
      </c>
      <c r="AK39" s="22">
        <v>217</v>
      </c>
      <c r="AL39" s="22">
        <v>146</v>
      </c>
      <c r="AM39" s="22">
        <v>86</v>
      </c>
      <c r="AN39" s="22">
        <v>72</v>
      </c>
      <c r="AO39" s="22">
        <v>67</v>
      </c>
      <c r="AP39" s="24">
        <f>SUM(AK39:AO39)</f>
        <v>588</v>
      </c>
      <c r="AQ39" s="22">
        <v>326</v>
      </c>
      <c r="AR39" s="22">
        <v>295</v>
      </c>
      <c r="AS39" s="22">
        <v>1580</v>
      </c>
      <c r="AT39" s="24">
        <f aca="true" t="shared" si="19" ref="AT39:AT50">SUM(AQ39:AS39)</f>
        <v>2201</v>
      </c>
      <c r="AU39" s="24">
        <f>+'[1]ESTI_2014'!$AT$13*'[1]Porcentaje%'!AU106/100</f>
        <v>166.75555555555556</v>
      </c>
      <c r="AV39" s="24">
        <f>+'[1]ESTI_2014'!$AN$13*'[1]Porcentaje%'!AV106/100</f>
        <v>134.75229357798165</v>
      </c>
    </row>
    <row r="40" spans="1:48" ht="14.25" customHeight="1">
      <c r="A40" s="28" t="s">
        <v>69</v>
      </c>
      <c r="B40" s="21">
        <f t="shared" si="3"/>
        <v>1369</v>
      </c>
      <c r="C40" s="22">
        <v>3</v>
      </c>
      <c r="D40" s="22">
        <v>29</v>
      </c>
      <c r="E40" s="24">
        <f>SUM(C40:D40)</f>
        <v>32</v>
      </c>
      <c r="F40" s="22">
        <v>34</v>
      </c>
      <c r="G40" s="22">
        <v>33</v>
      </c>
      <c r="H40" s="22">
        <v>33</v>
      </c>
      <c r="I40" s="22">
        <v>34</v>
      </c>
      <c r="J40" s="22">
        <v>33</v>
      </c>
      <c r="K40" s="22">
        <v>33</v>
      </c>
      <c r="L40" s="22">
        <v>32</v>
      </c>
      <c r="M40" s="22">
        <v>32</v>
      </c>
      <c r="N40" s="22">
        <v>33</v>
      </c>
      <c r="O40" s="22">
        <v>32</v>
      </c>
      <c r="P40" s="22">
        <v>34</v>
      </c>
      <c r="Q40" s="24">
        <f>SUM(E40:P40)</f>
        <v>395</v>
      </c>
      <c r="R40" s="22">
        <v>31</v>
      </c>
      <c r="S40" s="22">
        <v>31</v>
      </c>
      <c r="T40" s="22">
        <v>32</v>
      </c>
      <c r="U40" s="22">
        <v>30</v>
      </c>
      <c r="V40" s="22">
        <v>31</v>
      </c>
      <c r="W40" s="22">
        <v>30</v>
      </c>
      <c r="X40" s="24">
        <f>SUM(R40:W40)</f>
        <v>185</v>
      </c>
      <c r="Y40" s="22">
        <v>31</v>
      </c>
      <c r="Z40" s="22">
        <v>33</v>
      </c>
      <c r="AA40" s="22">
        <v>93</v>
      </c>
      <c r="AB40" s="22">
        <v>88</v>
      </c>
      <c r="AC40" s="24">
        <f>SUM(Y40:AB40)</f>
        <v>245</v>
      </c>
      <c r="AD40" s="22">
        <v>76</v>
      </c>
      <c r="AE40" s="22">
        <v>81</v>
      </c>
      <c r="AF40" s="22">
        <v>68</v>
      </c>
      <c r="AG40" s="22">
        <v>78</v>
      </c>
      <c r="AH40" s="22">
        <v>53</v>
      </c>
      <c r="AI40" s="22">
        <v>43</v>
      </c>
      <c r="AJ40" s="24">
        <f>SUM(AD40:AI40)</f>
        <v>399</v>
      </c>
      <c r="AK40" s="22">
        <v>52</v>
      </c>
      <c r="AL40" s="22">
        <v>35</v>
      </c>
      <c r="AM40" s="22">
        <v>22</v>
      </c>
      <c r="AN40" s="22">
        <v>19</v>
      </c>
      <c r="AO40" s="22">
        <v>17</v>
      </c>
      <c r="AP40" s="24">
        <f>SUM(AK40:AO40)</f>
        <v>145</v>
      </c>
      <c r="AQ40" s="22">
        <v>79</v>
      </c>
      <c r="AR40" s="22">
        <v>72</v>
      </c>
      <c r="AS40" s="22">
        <v>385</v>
      </c>
      <c r="AT40" s="24">
        <f t="shared" si="19"/>
        <v>536</v>
      </c>
      <c r="AU40" s="24">
        <f>+'[1]ESTI_2014'!$AT$13*'[1]Porcentaje%'!AU107/100</f>
        <v>40.696296296296296</v>
      </c>
      <c r="AV40" s="24">
        <f>+'[1]ESTI_2014'!$AN$13*'[1]Porcentaje%'!AV107/100</f>
        <v>32.69724770642202</v>
      </c>
    </row>
    <row r="41" spans="1:48" ht="14.25" customHeight="1">
      <c r="A41" s="28" t="s">
        <v>70</v>
      </c>
      <c r="B41" s="21">
        <f t="shared" si="3"/>
        <v>1375</v>
      </c>
      <c r="C41" s="22">
        <v>1</v>
      </c>
      <c r="D41" s="22">
        <v>12</v>
      </c>
      <c r="E41" s="24">
        <f>SUM(C41:D41)</f>
        <v>13</v>
      </c>
      <c r="F41" s="22">
        <v>13</v>
      </c>
      <c r="G41" s="22">
        <v>13</v>
      </c>
      <c r="H41" s="22">
        <v>14</v>
      </c>
      <c r="I41" s="22">
        <v>14</v>
      </c>
      <c r="J41" s="22">
        <v>14</v>
      </c>
      <c r="K41" s="22">
        <v>14</v>
      </c>
      <c r="L41" s="22">
        <v>15</v>
      </c>
      <c r="M41" s="22">
        <v>15</v>
      </c>
      <c r="N41" s="22">
        <v>15</v>
      </c>
      <c r="O41" s="22">
        <v>14</v>
      </c>
      <c r="P41" s="22">
        <v>15</v>
      </c>
      <c r="Q41" s="24">
        <f>SUM(E41:P41)</f>
        <v>169</v>
      </c>
      <c r="R41" s="22">
        <v>15</v>
      </c>
      <c r="S41" s="22">
        <v>14</v>
      </c>
      <c r="T41" s="22">
        <v>14</v>
      </c>
      <c r="U41" s="22">
        <v>14</v>
      </c>
      <c r="V41" s="22">
        <v>13</v>
      </c>
      <c r="W41" s="22">
        <v>15</v>
      </c>
      <c r="X41" s="24">
        <f>SUM(R41:W41)</f>
        <v>85</v>
      </c>
      <c r="Y41" s="22">
        <v>13</v>
      </c>
      <c r="Z41" s="22">
        <v>13</v>
      </c>
      <c r="AA41" s="22">
        <v>164</v>
      </c>
      <c r="AB41" s="22">
        <v>180</v>
      </c>
      <c r="AC41" s="24">
        <f>SUM(Y41:AB41)</f>
        <v>370</v>
      </c>
      <c r="AD41" s="22">
        <v>162</v>
      </c>
      <c r="AE41" s="22">
        <v>123</v>
      </c>
      <c r="AF41" s="22">
        <v>112</v>
      </c>
      <c r="AG41" s="22">
        <v>108</v>
      </c>
      <c r="AH41" s="22">
        <v>113</v>
      </c>
      <c r="AI41" s="22">
        <v>74</v>
      </c>
      <c r="AJ41" s="24">
        <f>SUM(AD41:AI41)</f>
        <v>692</v>
      </c>
      <c r="AK41" s="22">
        <v>22</v>
      </c>
      <c r="AL41" s="22">
        <v>16</v>
      </c>
      <c r="AM41" s="22">
        <v>8</v>
      </c>
      <c r="AN41" s="22">
        <v>7</v>
      </c>
      <c r="AO41" s="22">
        <v>6</v>
      </c>
      <c r="AP41" s="24">
        <f>SUM(AK41:AO41)</f>
        <v>59</v>
      </c>
      <c r="AQ41" s="22">
        <v>35</v>
      </c>
      <c r="AR41" s="22">
        <v>30</v>
      </c>
      <c r="AS41" s="22">
        <v>167</v>
      </c>
      <c r="AT41" s="24">
        <f t="shared" si="19"/>
        <v>232</v>
      </c>
      <c r="AU41" s="24">
        <f>+'[1]ESTI_2014'!$AT$13*'[1]Porcentaje%'!AU108/100</f>
        <v>17.866666666666667</v>
      </c>
      <c r="AV41" s="24">
        <f>+'[1]ESTI_2014'!$AN$13*'[1]Porcentaje%'!AV108/100</f>
        <v>13.871559633027523</v>
      </c>
    </row>
    <row r="42" spans="1:48" ht="14.25" customHeight="1">
      <c r="A42" s="28" t="s">
        <v>71</v>
      </c>
      <c r="B42" s="21">
        <f t="shared" si="3"/>
        <v>2684</v>
      </c>
      <c r="C42" s="22">
        <v>3</v>
      </c>
      <c r="D42" s="22">
        <v>31</v>
      </c>
      <c r="E42" s="24">
        <f>SUM(C42:D42)</f>
        <v>34</v>
      </c>
      <c r="F42" s="22">
        <v>35</v>
      </c>
      <c r="G42" s="22">
        <v>35</v>
      </c>
      <c r="H42" s="22">
        <v>35</v>
      </c>
      <c r="I42" s="22">
        <v>35</v>
      </c>
      <c r="J42" s="22">
        <v>35</v>
      </c>
      <c r="K42" s="22">
        <v>35</v>
      </c>
      <c r="L42" s="22">
        <v>36</v>
      </c>
      <c r="M42" s="22">
        <v>36</v>
      </c>
      <c r="N42" s="22">
        <v>35</v>
      </c>
      <c r="O42" s="22">
        <v>34</v>
      </c>
      <c r="P42" s="22">
        <v>33</v>
      </c>
      <c r="Q42" s="24">
        <f>SUM(E42:P42)</f>
        <v>418</v>
      </c>
      <c r="R42" s="22">
        <v>35</v>
      </c>
      <c r="S42" s="22">
        <v>34</v>
      </c>
      <c r="T42" s="22">
        <v>32</v>
      </c>
      <c r="U42" s="22">
        <v>32</v>
      </c>
      <c r="V42" s="22">
        <v>34</v>
      </c>
      <c r="W42" s="22">
        <v>31</v>
      </c>
      <c r="X42" s="24">
        <f>SUM(R42:W42)</f>
        <v>198</v>
      </c>
      <c r="Y42" s="22">
        <v>32</v>
      </c>
      <c r="Z42" s="22">
        <v>33</v>
      </c>
      <c r="AA42" s="22">
        <v>257</v>
      </c>
      <c r="AB42" s="22">
        <v>290</v>
      </c>
      <c r="AC42" s="24">
        <f>SUM(Y42:AB42)</f>
        <v>612</v>
      </c>
      <c r="AD42" s="22">
        <v>269</v>
      </c>
      <c r="AE42" s="22">
        <v>329</v>
      </c>
      <c r="AF42" s="22">
        <v>257</v>
      </c>
      <c r="AG42" s="22">
        <v>223</v>
      </c>
      <c r="AH42" s="22">
        <v>123</v>
      </c>
      <c r="AI42" s="22">
        <v>103</v>
      </c>
      <c r="AJ42" s="24">
        <f>SUM(AD42:AI42)</f>
        <v>1304</v>
      </c>
      <c r="AK42" s="22">
        <v>56</v>
      </c>
      <c r="AL42" s="22">
        <v>38</v>
      </c>
      <c r="AM42" s="22">
        <v>23</v>
      </c>
      <c r="AN42" s="22">
        <v>18</v>
      </c>
      <c r="AO42" s="22">
        <v>17</v>
      </c>
      <c r="AP42" s="24">
        <f>SUM(AK42:AO42)</f>
        <v>152</v>
      </c>
      <c r="AQ42" s="22">
        <v>82</v>
      </c>
      <c r="AR42" s="22">
        <v>75</v>
      </c>
      <c r="AS42" s="22">
        <v>400</v>
      </c>
      <c r="AT42" s="24">
        <f t="shared" si="19"/>
        <v>557</v>
      </c>
      <c r="AU42" s="24">
        <f>+'[1]ESTI_2014'!$AT$13*'[1]Porcentaje%'!AU109/100</f>
        <v>42.68148148148148</v>
      </c>
      <c r="AV42" s="24">
        <f>+'[1]ESTI_2014'!$AN$13*'[1]Porcentaje%'!AV109/100</f>
        <v>34.678899082568805</v>
      </c>
    </row>
    <row r="43" spans="1:48" ht="14.25" customHeight="1">
      <c r="A43" s="18" t="s">
        <v>72</v>
      </c>
      <c r="B43" s="27">
        <f>SUM(B44:B46)</f>
        <v>5378</v>
      </c>
      <c r="C43" s="31">
        <f>SUM(C44:C46)</f>
        <v>8</v>
      </c>
      <c r="D43" s="31">
        <f aca="true" t="shared" si="20" ref="D43:AV43">SUM(D44:D46)</f>
        <v>98</v>
      </c>
      <c r="E43" s="31">
        <f t="shared" si="20"/>
        <v>106</v>
      </c>
      <c r="F43" s="31">
        <f t="shared" si="20"/>
        <v>104</v>
      </c>
      <c r="G43" s="31">
        <f t="shared" si="20"/>
        <v>102</v>
      </c>
      <c r="H43" s="31">
        <f t="shared" si="20"/>
        <v>100</v>
      </c>
      <c r="I43" s="31">
        <f t="shared" si="20"/>
        <v>99</v>
      </c>
      <c r="J43" s="31">
        <f t="shared" si="20"/>
        <v>98</v>
      </c>
      <c r="K43" s="31">
        <f t="shared" si="20"/>
        <v>98</v>
      </c>
      <c r="L43" s="31">
        <f t="shared" si="20"/>
        <v>98</v>
      </c>
      <c r="M43" s="31">
        <f t="shared" si="20"/>
        <v>98</v>
      </c>
      <c r="N43" s="31">
        <f t="shared" si="20"/>
        <v>99</v>
      </c>
      <c r="O43" s="31">
        <f t="shared" si="20"/>
        <v>98</v>
      </c>
      <c r="P43" s="31">
        <f t="shared" si="20"/>
        <v>99</v>
      </c>
      <c r="Q43" s="31">
        <f>SUM(Q44:Q46)</f>
        <v>1199</v>
      </c>
      <c r="R43" s="31">
        <f t="shared" si="20"/>
        <v>99</v>
      </c>
      <c r="S43" s="31">
        <f t="shared" si="20"/>
        <v>96</v>
      </c>
      <c r="T43" s="31">
        <f t="shared" si="20"/>
        <v>94</v>
      </c>
      <c r="U43" s="31">
        <f t="shared" si="20"/>
        <v>90</v>
      </c>
      <c r="V43" s="31">
        <f t="shared" si="20"/>
        <v>87</v>
      </c>
      <c r="W43" s="31">
        <f t="shared" si="20"/>
        <v>86</v>
      </c>
      <c r="X43" s="31">
        <f>SUM(X44:X46)</f>
        <v>552</v>
      </c>
      <c r="Y43" s="31">
        <f t="shared" si="20"/>
        <v>86</v>
      </c>
      <c r="Z43" s="31">
        <f t="shared" si="20"/>
        <v>89</v>
      </c>
      <c r="AA43" s="31">
        <f t="shared" si="20"/>
        <v>482</v>
      </c>
      <c r="AB43" s="31">
        <f t="shared" si="20"/>
        <v>555</v>
      </c>
      <c r="AC43" s="31">
        <f>SUM(AC44:AC46)</f>
        <v>1212</v>
      </c>
      <c r="AD43" s="31">
        <f t="shared" si="20"/>
        <v>553</v>
      </c>
      <c r="AE43" s="31">
        <f t="shared" si="20"/>
        <v>442</v>
      </c>
      <c r="AF43" s="31">
        <f t="shared" si="20"/>
        <v>331</v>
      </c>
      <c r="AG43" s="31">
        <f t="shared" si="20"/>
        <v>300</v>
      </c>
      <c r="AH43" s="31">
        <f t="shared" si="20"/>
        <v>255</v>
      </c>
      <c r="AI43" s="31">
        <f t="shared" si="20"/>
        <v>175</v>
      </c>
      <c r="AJ43" s="31">
        <f>SUM(AJ44:AJ46)</f>
        <v>2056</v>
      </c>
      <c r="AK43" s="31">
        <f t="shared" si="20"/>
        <v>125</v>
      </c>
      <c r="AL43" s="31">
        <f t="shared" si="20"/>
        <v>84</v>
      </c>
      <c r="AM43" s="31">
        <f t="shared" si="20"/>
        <v>79</v>
      </c>
      <c r="AN43" s="31">
        <f t="shared" si="20"/>
        <v>43</v>
      </c>
      <c r="AO43" s="31">
        <f t="shared" si="20"/>
        <v>28</v>
      </c>
      <c r="AP43" s="31">
        <f t="shared" si="20"/>
        <v>359</v>
      </c>
      <c r="AQ43" s="31">
        <f t="shared" si="20"/>
        <v>222</v>
      </c>
      <c r="AR43" s="31">
        <f t="shared" si="20"/>
        <v>213</v>
      </c>
      <c r="AS43" s="31">
        <f t="shared" si="20"/>
        <v>1106</v>
      </c>
      <c r="AT43" s="31">
        <f t="shared" si="20"/>
        <v>1541</v>
      </c>
      <c r="AU43" s="31">
        <f t="shared" si="20"/>
        <v>135</v>
      </c>
      <c r="AV43" s="31">
        <f t="shared" si="20"/>
        <v>109</v>
      </c>
    </row>
    <row r="44" spans="1:48" ht="14.25" customHeight="1">
      <c r="A44" s="28" t="s">
        <v>73</v>
      </c>
      <c r="B44" s="21">
        <f t="shared" si="3"/>
        <v>4361</v>
      </c>
      <c r="C44" s="22">
        <v>6</v>
      </c>
      <c r="D44" s="22">
        <v>79</v>
      </c>
      <c r="E44" s="24">
        <f>SUM(C44:D44)</f>
        <v>85</v>
      </c>
      <c r="F44" s="22">
        <v>85</v>
      </c>
      <c r="G44" s="22">
        <v>83</v>
      </c>
      <c r="H44" s="22">
        <v>81</v>
      </c>
      <c r="I44" s="22">
        <v>80</v>
      </c>
      <c r="J44" s="22">
        <v>79</v>
      </c>
      <c r="K44" s="22">
        <v>79</v>
      </c>
      <c r="L44" s="22">
        <v>79</v>
      </c>
      <c r="M44" s="22">
        <v>80</v>
      </c>
      <c r="N44" s="22">
        <v>80</v>
      </c>
      <c r="O44" s="22">
        <v>80</v>
      </c>
      <c r="P44" s="22">
        <v>80</v>
      </c>
      <c r="Q44" s="24">
        <f>SUM(E44:P44)</f>
        <v>971</v>
      </c>
      <c r="R44" s="22">
        <v>81</v>
      </c>
      <c r="S44" s="22">
        <v>79</v>
      </c>
      <c r="T44" s="22">
        <v>76</v>
      </c>
      <c r="U44" s="22">
        <v>73</v>
      </c>
      <c r="V44" s="22">
        <v>72</v>
      </c>
      <c r="W44" s="22">
        <v>70</v>
      </c>
      <c r="X44" s="24">
        <f>SUM(R44:W44)</f>
        <v>451</v>
      </c>
      <c r="Y44" s="22">
        <v>70</v>
      </c>
      <c r="Z44" s="22">
        <v>71</v>
      </c>
      <c r="AA44" s="22">
        <v>389</v>
      </c>
      <c r="AB44" s="22">
        <v>449</v>
      </c>
      <c r="AC44" s="24">
        <f>SUM(Y44:AB44)</f>
        <v>979</v>
      </c>
      <c r="AD44" s="22">
        <v>449</v>
      </c>
      <c r="AE44" s="22">
        <v>358</v>
      </c>
      <c r="AF44" s="22">
        <v>267</v>
      </c>
      <c r="AG44" s="22">
        <v>243</v>
      </c>
      <c r="AH44" s="22">
        <v>207</v>
      </c>
      <c r="AI44" s="22">
        <v>141</v>
      </c>
      <c r="AJ44" s="24">
        <f>SUM(AD44:AI44)</f>
        <v>1665</v>
      </c>
      <c r="AK44" s="22">
        <v>103</v>
      </c>
      <c r="AL44" s="22">
        <v>69</v>
      </c>
      <c r="AM44" s="22">
        <v>64</v>
      </c>
      <c r="AN44" s="22">
        <v>36</v>
      </c>
      <c r="AO44" s="22">
        <v>23</v>
      </c>
      <c r="AP44" s="24">
        <f>SUM(AK44:AO44)</f>
        <v>295</v>
      </c>
      <c r="AQ44" s="22">
        <v>179</v>
      </c>
      <c r="AR44" s="22">
        <v>172</v>
      </c>
      <c r="AS44" s="22">
        <v>893</v>
      </c>
      <c r="AT44" s="24">
        <f t="shared" si="19"/>
        <v>1244</v>
      </c>
      <c r="AU44" s="24">
        <f>+'[1]ESTI_2014'!$AT$15*'[1]Porcentaje%'!AU111/100</f>
        <v>109.00000000000001</v>
      </c>
      <c r="AV44" s="24">
        <f>+'[1]ESTI_2014'!$AN$15*'[1]Porcentaje%'!AV111/100</f>
        <v>88</v>
      </c>
    </row>
    <row r="45" spans="1:48" ht="14.25" customHeight="1">
      <c r="A45" s="28" t="s">
        <v>74</v>
      </c>
      <c r="B45" s="21">
        <f t="shared" si="3"/>
        <v>540</v>
      </c>
      <c r="C45" s="22">
        <v>1</v>
      </c>
      <c r="D45" s="22">
        <v>10</v>
      </c>
      <c r="E45" s="24">
        <f>SUM(C45:D45)</f>
        <v>11</v>
      </c>
      <c r="F45" s="22">
        <v>10</v>
      </c>
      <c r="G45" s="22">
        <v>10</v>
      </c>
      <c r="H45" s="22">
        <v>10</v>
      </c>
      <c r="I45" s="22">
        <v>10</v>
      </c>
      <c r="J45" s="22">
        <v>10</v>
      </c>
      <c r="K45" s="22">
        <v>10</v>
      </c>
      <c r="L45" s="22">
        <v>10</v>
      </c>
      <c r="M45" s="22">
        <v>9</v>
      </c>
      <c r="N45" s="22">
        <v>10</v>
      </c>
      <c r="O45" s="22">
        <v>9</v>
      </c>
      <c r="P45" s="22">
        <v>10</v>
      </c>
      <c r="Q45" s="24">
        <f>SUM(E45:P45)</f>
        <v>119</v>
      </c>
      <c r="R45" s="22">
        <v>9</v>
      </c>
      <c r="S45" s="22">
        <v>9</v>
      </c>
      <c r="T45" s="22">
        <v>10</v>
      </c>
      <c r="U45" s="22">
        <v>9</v>
      </c>
      <c r="V45" s="22">
        <v>8</v>
      </c>
      <c r="W45" s="22">
        <v>8</v>
      </c>
      <c r="X45" s="24">
        <f>SUM(R45:W45)</f>
        <v>53</v>
      </c>
      <c r="Y45" s="22">
        <v>8</v>
      </c>
      <c r="Z45" s="22">
        <v>10</v>
      </c>
      <c r="AA45" s="22">
        <v>49</v>
      </c>
      <c r="AB45" s="22">
        <v>56</v>
      </c>
      <c r="AC45" s="24">
        <f>SUM(Y45:AB45)</f>
        <v>123</v>
      </c>
      <c r="AD45" s="22">
        <v>55</v>
      </c>
      <c r="AE45" s="22">
        <v>44</v>
      </c>
      <c r="AF45" s="22">
        <v>35</v>
      </c>
      <c r="AG45" s="22">
        <v>31</v>
      </c>
      <c r="AH45" s="22">
        <v>25</v>
      </c>
      <c r="AI45" s="22">
        <v>18</v>
      </c>
      <c r="AJ45" s="24">
        <f>SUM(AD45:AI45)</f>
        <v>208</v>
      </c>
      <c r="AK45" s="22">
        <v>12</v>
      </c>
      <c r="AL45" s="22">
        <v>9</v>
      </c>
      <c r="AM45" s="22">
        <v>9</v>
      </c>
      <c r="AN45" s="22">
        <v>4</v>
      </c>
      <c r="AO45" s="22">
        <v>3</v>
      </c>
      <c r="AP45" s="24">
        <f>SUM(AK45:AO45)</f>
        <v>37</v>
      </c>
      <c r="AQ45" s="22">
        <v>23</v>
      </c>
      <c r="AR45" s="22">
        <v>22</v>
      </c>
      <c r="AS45" s="22">
        <v>112</v>
      </c>
      <c r="AT45" s="24">
        <f t="shared" si="19"/>
        <v>157</v>
      </c>
      <c r="AU45" s="24">
        <f>+'[1]ESTI_2014'!$AT$15*'[1]Porcentaje%'!AU112/100</f>
        <v>13</v>
      </c>
      <c r="AV45" s="24">
        <f>+'[1]ESTI_2014'!$AN$15*'[1]Porcentaje%'!AV112/100</f>
        <v>11</v>
      </c>
    </row>
    <row r="46" spans="1:48" ht="14.25" customHeight="1">
      <c r="A46" s="28" t="s">
        <v>75</v>
      </c>
      <c r="B46" s="21">
        <f t="shared" si="3"/>
        <v>477</v>
      </c>
      <c r="C46" s="22">
        <v>1</v>
      </c>
      <c r="D46" s="22">
        <v>9</v>
      </c>
      <c r="E46" s="24">
        <f>SUM(C46:D46)</f>
        <v>10</v>
      </c>
      <c r="F46" s="22">
        <v>9</v>
      </c>
      <c r="G46" s="22">
        <v>9</v>
      </c>
      <c r="H46" s="22">
        <v>9</v>
      </c>
      <c r="I46" s="22">
        <v>9</v>
      </c>
      <c r="J46" s="22">
        <v>9.000000000000002</v>
      </c>
      <c r="K46" s="22">
        <v>9</v>
      </c>
      <c r="L46" s="22">
        <v>9</v>
      </c>
      <c r="M46" s="22">
        <v>9</v>
      </c>
      <c r="N46" s="22">
        <v>9</v>
      </c>
      <c r="O46" s="22">
        <v>9</v>
      </c>
      <c r="P46" s="22">
        <v>9</v>
      </c>
      <c r="Q46" s="24">
        <f>SUM(E46:P46)</f>
        <v>109</v>
      </c>
      <c r="R46" s="22">
        <v>9</v>
      </c>
      <c r="S46" s="22">
        <v>8</v>
      </c>
      <c r="T46" s="22">
        <v>8</v>
      </c>
      <c r="U46" s="22">
        <v>8</v>
      </c>
      <c r="V46" s="22">
        <v>7</v>
      </c>
      <c r="W46" s="22">
        <v>8</v>
      </c>
      <c r="X46" s="24">
        <f>SUM(R46:W46)</f>
        <v>48</v>
      </c>
      <c r="Y46" s="22">
        <v>8</v>
      </c>
      <c r="Z46" s="22">
        <v>8</v>
      </c>
      <c r="AA46" s="22">
        <v>44</v>
      </c>
      <c r="AB46" s="22">
        <v>50</v>
      </c>
      <c r="AC46" s="24">
        <f>SUM(Y46:AB46)</f>
        <v>110</v>
      </c>
      <c r="AD46" s="22">
        <v>49</v>
      </c>
      <c r="AE46" s="22">
        <v>40</v>
      </c>
      <c r="AF46" s="22">
        <v>29</v>
      </c>
      <c r="AG46" s="22">
        <v>26</v>
      </c>
      <c r="AH46" s="22">
        <v>23</v>
      </c>
      <c r="AI46" s="22">
        <v>16</v>
      </c>
      <c r="AJ46" s="24">
        <f>SUM(AD46:AI46)</f>
        <v>183</v>
      </c>
      <c r="AK46" s="22">
        <v>10</v>
      </c>
      <c r="AL46" s="22">
        <v>6</v>
      </c>
      <c r="AM46" s="22">
        <v>6</v>
      </c>
      <c r="AN46" s="22">
        <v>3</v>
      </c>
      <c r="AO46" s="22">
        <v>2</v>
      </c>
      <c r="AP46" s="24">
        <f>SUM(AK46:AO46)</f>
        <v>27</v>
      </c>
      <c r="AQ46" s="22">
        <v>20</v>
      </c>
      <c r="AR46" s="22">
        <v>19</v>
      </c>
      <c r="AS46" s="22">
        <v>101</v>
      </c>
      <c r="AT46" s="24">
        <f t="shared" si="19"/>
        <v>140</v>
      </c>
      <c r="AU46" s="24">
        <f>+'[1]ESTI_2014'!$AT$15*'[1]Porcentaje%'!AU113/100</f>
        <v>13</v>
      </c>
      <c r="AV46" s="24">
        <f>+'[1]ESTI_2014'!$AN$15*'[1]Porcentaje%'!AV113/100</f>
        <v>10</v>
      </c>
    </row>
    <row r="47" spans="1:48" ht="14.25" customHeight="1">
      <c r="A47" s="18" t="s">
        <v>76</v>
      </c>
      <c r="B47" s="27">
        <f>SUM(B48:B50)</f>
        <v>2147.9999999999995</v>
      </c>
      <c r="C47" s="19">
        <f>SUM(C48:C50)</f>
        <v>2</v>
      </c>
      <c r="D47" s="19">
        <f aca="true" t="shared" si="21" ref="D47:AV47">SUM(D48:D50)</f>
        <v>29</v>
      </c>
      <c r="E47" s="19">
        <f t="shared" si="21"/>
        <v>31</v>
      </c>
      <c r="F47" s="19">
        <f t="shared" si="21"/>
        <v>30</v>
      </c>
      <c r="G47" s="19">
        <f t="shared" si="21"/>
        <v>30</v>
      </c>
      <c r="H47" s="19">
        <f t="shared" si="21"/>
        <v>30</v>
      </c>
      <c r="I47" s="19">
        <f t="shared" si="21"/>
        <v>30</v>
      </c>
      <c r="J47" s="19">
        <f t="shared" si="21"/>
        <v>31</v>
      </c>
      <c r="K47" s="19">
        <f t="shared" si="21"/>
        <v>31</v>
      </c>
      <c r="L47" s="19">
        <f t="shared" si="21"/>
        <v>32</v>
      </c>
      <c r="M47" s="19">
        <f t="shared" si="21"/>
        <v>33</v>
      </c>
      <c r="N47" s="19">
        <f t="shared" si="21"/>
        <v>33</v>
      </c>
      <c r="O47" s="19">
        <f t="shared" si="21"/>
        <v>34</v>
      </c>
      <c r="P47" s="19">
        <f t="shared" si="21"/>
        <v>35</v>
      </c>
      <c r="Q47" s="19">
        <f>SUM(Q48:Q50)</f>
        <v>380</v>
      </c>
      <c r="R47" s="19">
        <f t="shared" si="21"/>
        <v>35</v>
      </c>
      <c r="S47" s="19">
        <f t="shared" si="21"/>
        <v>34</v>
      </c>
      <c r="T47" s="19">
        <f t="shared" si="21"/>
        <v>31</v>
      </c>
      <c r="U47" s="19">
        <f t="shared" si="21"/>
        <v>29</v>
      </c>
      <c r="V47" s="19">
        <f t="shared" si="21"/>
        <v>27</v>
      </c>
      <c r="W47" s="19">
        <f t="shared" si="21"/>
        <v>25</v>
      </c>
      <c r="X47" s="19">
        <f>SUM(X48:X50)</f>
        <v>181</v>
      </c>
      <c r="Y47" s="19">
        <f t="shared" si="21"/>
        <v>24</v>
      </c>
      <c r="Z47" s="19">
        <f t="shared" si="21"/>
        <v>25</v>
      </c>
      <c r="AA47" s="19">
        <f t="shared" si="21"/>
        <v>129</v>
      </c>
      <c r="AB47" s="19">
        <f t="shared" si="21"/>
        <v>172</v>
      </c>
      <c r="AC47" s="19">
        <f>SUM(AC48:AC50)</f>
        <v>350</v>
      </c>
      <c r="AD47" s="19">
        <f t="shared" si="21"/>
        <v>191</v>
      </c>
      <c r="AE47" s="19">
        <f t="shared" si="21"/>
        <v>190</v>
      </c>
      <c r="AF47" s="19">
        <f t="shared" si="21"/>
        <v>160</v>
      </c>
      <c r="AG47" s="19">
        <f t="shared" si="21"/>
        <v>135</v>
      </c>
      <c r="AH47" s="19">
        <f t="shared" si="21"/>
        <v>113</v>
      </c>
      <c r="AI47" s="19">
        <f t="shared" si="21"/>
        <v>106</v>
      </c>
      <c r="AJ47" s="19">
        <f>SUM(AJ48:AJ50)</f>
        <v>895</v>
      </c>
      <c r="AK47" s="19">
        <f t="shared" si="21"/>
        <v>101</v>
      </c>
      <c r="AL47" s="19">
        <f t="shared" si="21"/>
        <v>73</v>
      </c>
      <c r="AM47" s="19">
        <f t="shared" si="21"/>
        <v>68</v>
      </c>
      <c r="AN47" s="19">
        <f t="shared" si="21"/>
        <v>55</v>
      </c>
      <c r="AO47" s="19">
        <f t="shared" si="21"/>
        <v>45</v>
      </c>
      <c r="AP47" s="19">
        <f t="shared" si="21"/>
        <v>342</v>
      </c>
      <c r="AQ47" s="19">
        <f t="shared" si="21"/>
        <v>75</v>
      </c>
      <c r="AR47" s="19">
        <f t="shared" si="21"/>
        <v>61</v>
      </c>
      <c r="AS47" s="19">
        <f t="shared" si="21"/>
        <v>393</v>
      </c>
      <c r="AT47" s="19">
        <f t="shared" si="21"/>
        <v>529</v>
      </c>
      <c r="AU47" s="19">
        <f t="shared" si="21"/>
        <v>41</v>
      </c>
      <c r="AV47" s="19">
        <f t="shared" si="21"/>
        <v>33</v>
      </c>
    </row>
    <row r="48" spans="1:48" ht="14.25" customHeight="1">
      <c r="A48" s="29" t="s">
        <v>77</v>
      </c>
      <c r="B48" s="21">
        <f t="shared" si="3"/>
        <v>1081.6666666666665</v>
      </c>
      <c r="C48" s="22">
        <f>+'[1]ESTI_2014'!$AO$14*'[1]Porcentaje%'!C115/100</f>
        <v>0.6666666666666667</v>
      </c>
      <c r="D48" s="22">
        <v>14</v>
      </c>
      <c r="E48" s="24">
        <f>SUM(C48:D48)</f>
        <v>14.666666666666666</v>
      </c>
      <c r="F48" s="22">
        <v>14</v>
      </c>
      <c r="G48" s="22">
        <v>15</v>
      </c>
      <c r="H48" s="22">
        <v>15</v>
      </c>
      <c r="I48" s="22">
        <v>14</v>
      </c>
      <c r="J48" s="22">
        <v>16</v>
      </c>
      <c r="K48" s="22">
        <v>15</v>
      </c>
      <c r="L48" s="22">
        <v>16</v>
      </c>
      <c r="M48" s="22">
        <v>16</v>
      </c>
      <c r="N48" s="22">
        <v>17</v>
      </c>
      <c r="O48" s="22">
        <v>17</v>
      </c>
      <c r="P48" s="22">
        <v>18</v>
      </c>
      <c r="Q48" s="24">
        <f>SUM(E48:P48)</f>
        <v>187.66666666666666</v>
      </c>
      <c r="R48" s="22">
        <v>18</v>
      </c>
      <c r="S48" s="22">
        <v>17</v>
      </c>
      <c r="T48" s="22">
        <v>16</v>
      </c>
      <c r="U48" s="22">
        <v>15</v>
      </c>
      <c r="V48" s="22">
        <v>13</v>
      </c>
      <c r="W48" s="22">
        <v>13</v>
      </c>
      <c r="X48" s="24">
        <f>SUM(R48:W48)</f>
        <v>92</v>
      </c>
      <c r="Y48" s="22">
        <v>12</v>
      </c>
      <c r="Z48" s="22">
        <v>13</v>
      </c>
      <c r="AA48" s="22">
        <v>64</v>
      </c>
      <c r="AB48" s="22">
        <v>87</v>
      </c>
      <c r="AC48" s="24">
        <f>SUM(Y48:AB48)</f>
        <v>176</v>
      </c>
      <c r="AD48" s="22">
        <v>97</v>
      </c>
      <c r="AE48" s="22">
        <v>96</v>
      </c>
      <c r="AF48" s="22">
        <v>81</v>
      </c>
      <c r="AG48" s="22">
        <v>68</v>
      </c>
      <c r="AH48" s="22">
        <v>57</v>
      </c>
      <c r="AI48" s="22">
        <v>55</v>
      </c>
      <c r="AJ48" s="24">
        <f>SUM(AD48:AI48)</f>
        <v>454</v>
      </c>
      <c r="AK48" s="22">
        <v>49</v>
      </c>
      <c r="AL48" s="22">
        <v>37</v>
      </c>
      <c r="AM48" s="22">
        <v>34</v>
      </c>
      <c r="AN48" s="22">
        <v>28</v>
      </c>
      <c r="AO48" s="22">
        <v>24</v>
      </c>
      <c r="AP48" s="24">
        <f>SUM(AK48:AO48)</f>
        <v>172</v>
      </c>
      <c r="AQ48" s="22">
        <v>38</v>
      </c>
      <c r="AR48" s="22">
        <v>31</v>
      </c>
      <c r="AS48" s="22">
        <v>198</v>
      </c>
      <c r="AT48" s="24">
        <f t="shared" si="19"/>
        <v>267</v>
      </c>
      <c r="AU48" s="24">
        <f>+'[1]ESTI_2014'!$AT$14*'[1]Porcentaje%'!AU115/100</f>
        <v>21</v>
      </c>
      <c r="AV48" s="24">
        <f>+'[1]ESTI_2014'!$AN$14*'[1]Porcentaje%'!AV115/100</f>
        <v>16</v>
      </c>
    </row>
    <row r="49" spans="1:48" ht="14.25" customHeight="1">
      <c r="A49" s="29" t="s">
        <v>78</v>
      </c>
      <c r="B49" s="21">
        <f t="shared" si="3"/>
        <v>601.6666666666666</v>
      </c>
      <c r="C49" s="22">
        <f>+'[1]ESTI_2014'!$AO$14*'[1]Porcentaje%'!C116/100</f>
        <v>0.6666666666666667</v>
      </c>
      <c r="D49" s="22">
        <v>9</v>
      </c>
      <c r="E49" s="24">
        <f>SUM(C49:D49)</f>
        <v>9.666666666666666</v>
      </c>
      <c r="F49" s="22">
        <v>9</v>
      </c>
      <c r="G49" s="22">
        <v>7</v>
      </c>
      <c r="H49" s="22">
        <v>8</v>
      </c>
      <c r="I49" s="22">
        <v>9</v>
      </c>
      <c r="J49" s="22">
        <v>8</v>
      </c>
      <c r="K49" s="22">
        <v>9</v>
      </c>
      <c r="L49" s="22">
        <v>9</v>
      </c>
      <c r="M49" s="22">
        <v>9</v>
      </c>
      <c r="N49" s="22">
        <v>8</v>
      </c>
      <c r="O49" s="22">
        <v>10</v>
      </c>
      <c r="P49" s="22">
        <v>10</v>
      </c>
      <c r="Q49" s="24">
        <f>SUM(E49:P49)</f>
        <v>105.66666666666666</v>
      </c>
      <c r="R49" s="22">
        <v>9</v>
      </c>
      <c r="S49" s="22">
        <v>9</v>
      </c>
      <c r="T49" s="22">
        <v>8</v>
      </c>
      <c r="U49" s="22">
        <v>8</v>
      </c>
      <c r="V49" s="22">
        <v>8</v>
      </c>
      <c r="W49" s="22">
        <v>7</v>
      </c>
      <c r="X49" s="24">
        <f>SUM(R49:W49)</f>
        <v>49</v>
      </c>
      <c r="Y49" s="22">
        <v>7</v>
      </c>
      <c r="Z49" s="22">
        <v>7</v>
      </c>
      <c r="AA49" s="22">
        <v>36</v>
      </c>
      <c r="AB49" s="22">
        <v>49</v>
      </c>
      <c r="AC49" s="24">
        <f>SUM(Y49:AB49)</f>
        <v>99</v>
      </c>
      <c r="AD49" s="22">
        <v>54</v>
      </c>
      <c r="AE49" s="22">
        <v>54</v>
      </c>
      <c r="AF49" s="22">
        <v>46</v>
      </c>
      <c r="AG49" s="22">
        <v>38</v>
      </c>
      <c r="AH49" s="22">
        <v>31</v>
      </c>
      <c r="AI49" s="22">
        <v>28</v>
      </c>
      <c r="AJ49" s="24">
        <f>SUM(AD49:AI49)</f>
        <v>251</v>
      </c>
      <c r="AK49" s="22">
        <v>30</v>
      </c>
      <c r="AL49" s="22">
        <v>21</v>
      </c>
      <c r="AM49" s="22">
        <v>19</v>
      </c>
      <c r="AN49" s="22">
        <v>15</v>
      </c>
      <c r="AO49" s="22">
        <v>12</v>
      </c>
      <c r="AP49" s="24">
        <f>SUM(AK49:AO49)</f>
        <v>97</v>
      </c>
      <c r="AQ49" s="22">
        <v>21</v>
      </c>
      <c r="AR49" s="22">
        <v>16</v>
      </c>
      <c r="AS49" s="22">
        <v>110</v>
      </c>
      <c r="AT49" s="24">
        <f t="shared" si="19"/>
        <v>147</v>
      </c>
      <c r="AU49" s="24">
        <f>+'[1]ESTI_2014'!$AT$14*'[1]Porcentaje%'!AU116/100</f>
        <v>11</v>
      </c>
      <c r="AV49" s="24">
        <f>+'[1]ESTI_2014'!$AN$14*'[1]Porcentaje%'!AV116/100</f>
        <v>9</v>
      </c>
    </row>
    <row r="50" spans="1:48" ht="14.25" customHeight="1">
      <c r="A50" s="29" t="s">
        <v>79</v>
      </c>
      <c r="B50" s="21">
        <f t="shared" si="3"/>
        <v>464.6666666666667</v>
      </c>
      <c r="C50" s="22">
        <f>+'[1]ESTI_2014'!$AO$14*'[1]Porcentaje%'!C117/100</f>
        <v>0.6666666666666667</v>
      </c>
      <c r="D50" s="22">
        <v>6</v>
      </c>
      <c r="E50" s="24">
        <f>SUM(C50:D50)</f>
        <v>6.666666666666667</v>
      </c>
      <c r="F50" s="22">
        <v>7</v>
      </c>
      <c r="G50" s="22">
        <v>8</v>
      </c>
      <c r="H50" s="22">
        <v>7</v>
      </c>
      <c r="I50" s="22">
        <v>7</v>
      </c>
      <c r="J50" s="22">
        <v>7</v>
      </c>
      <c r="K50" s="22">
        <v>7</v>
      </c>
      <c r="L50" s="22">
        <v>7</v>
      </c>
      <c r="M50" s="22">
        <v>8</v>
      </c>
      <c r="N50" s="22">
        <v>8</v>
      </c>
      <c r="O50" s="22">
        <v>7</v>
      </c>
      <c r="P50" s="22">
        <v>7</v>
      </c>
      <c r="Q50" s="24">
        <f>SUM(E50:P50)</f>
        <v>86.66666666666667</v>
      </c>
      <c r="R50" s="22">
        <v>8</v>
      </c>
      <c r="S50" s="22">
        <v>8</v>
      </c>
      <c r="T50" s="22">
        <v>7</v>
      </c>
      <c r="U50" s="22">
        <v>6</v>
      </c>
      <c r="V50" s="22">
        <v>6</v>
      </c>
      <c r="W50" s="22">
        <v>5</v>
      </c>
      <c r="X50" s="24">
        <f>SUM(R50:W50)</f>
        <v>40</v>
      </c>
      <c r="Y50" s="22">
        <v>5</v>
      </c>
      <c r="Z50" s="22">
        <v>5</v>
      </c>
      <c r="AA50" s="22">
        <v>29</v>
      </c>
      <c r="AB50" s="22">
        <v>36</v>
      </c>
      <c r="AC50" s="24">
        <f>SUM(Y50:AB50)</f>
        <v>75</v>
      </c>
      <c r="AD50" s="22">
        <v>40</v>
      </c>
      <c r="AE50" s="22">
        <v>40</v>
      </c>
      <c r="AF50" s="22">
        <v>33</v>
      </c>
      <c r="AG50" s="22">
        <v>29</v>
      </c>
      <c r="AH50" s="22">
        <v>25</v>
      </c>
      <c r="AI50" s="22">
        <v>23</v>
      </c>
      <c r="AJ50" s="24">
        <f>SUM(AD50:AI50)</f>
        <v>190</v>
      </c>
      <c r="AK50" s="22">
        <v>22</v>
      </c>
      <c r="AL50" s="22">
        <v>15</v>
      </c>
      <c r="AM50" s="22">
        <v>15</v>
      </c>
      <c r="AN50" s="22">
        <v>12</v>
      </c>
      <c r="AO50" s="22">
        <v>9</v>
      </c>
      <c r="AP50" s="24">
        <f>SUM(AK50:AO50)</f>
        <v>73</v>
      </c>
      <c r="AQ50" s="22">
        <v>16</v>
      </c>
      <c r="AR50" s="22">
        <v>14</v>
      </c>
      <c r="AS50" s="22">
        <v>85</v>
      </c>
      <c r="AT50" s="24">
        <f t="shared" si="19"/>
        <v>115</v>
      </c>
      <c r="AU50" s="24">
        <f>+'[1]ESTI_2014'!$AT$14*'[1]Porcentaje%'!AU117/100</f>
        <v>9.000000000000002</v>
      </c>
      <c r="AV50" s="24">
        <f>+'[1]ESTI_2014'!$AN$14*'[1]Porcentaje%'!AV117/100</f>
        <v>8</v>
      </c>
    </row>
    <row r="51" spans="1:48" ht="14.25" customHeight="1">
      <c r="A51" s="30" t="s">
        <v>80</v>
      </c>
      <c r="B51" s="16">
        <f>B52+B54+B56+B62</f>
        <v>52092</v>
      </c>
      <c r="C51" s="16">
        <f aca="true" t="shared" si="22" ref="C51:AV51">+C52+C54+C56+C62</f>
        <v>76</v>
      </c>
      <c r="D51" s="16">
        <f t="shared" si="22"/>
        <v>914</v>
      </c>
      <c r="E51" s="16">
        <f t="shared" si="22"/>
        <v>990</v>
      </c>
      <c r="F51" s="16">
        <f t="shared" si="22"/>
        <v>988</v>
      </c>
      <c r="G51" s="16">
        <f t="shared" si="22"/>
        <v>984</v>
      </c>
      <c r="H51" s="16">
        <f t="shared" si="22"/>
        <v>978</v>
      </c>
      <c r="I51" s="16">
        <f t="shared" si="22"/>
        <v>970</v>
      </c>
      <c r="J51" s="16">
        <f t="shared" si="22"/>
        <v>961</v>
      </c>
      <c r="K51" s="16">
        <f t="shared" si="22"/>
        <v>953</v>
      </c>
      <c r="L51" s="16">
        <f t="shared" si="22"/>
        <v>943</v>
      </c>
      <c r="M51" s="16">
        <f t="shared" si="22"/>
        <v>935</v>
      </c>
      <c r="N51" s="16">
        <f t="shared" si="22"/>
        <v>926</v>
      </c>
      <c r="O51" s="16">
        <f t="shared" si="22"/>
        <v>919</v>
      </c>
      <c r="P51" s="16">
        <f t="shared" si="22"/>
        <v>911</v>
      </c>
      <c r="Q51" s="16">
        <f t="shared" si="22"/>
        <v>11458</v>
      </c>
      <c r="R51" s="16">
        <f t="shared" si="22"/>
        <v>911</v>
      </c>
      <c r="S51" s="16">
        <f t="shared" si="22"/>
        <v>920</v>
      </c>
      <c r="T51" s="16">
        <f t="shared" si="22"/>
        <v>939</v>
      </c>
      <c r="U51" s="16">
        <f t="shared" si="22"/>
        <v>955</v>
      </c>
      <c r="V51" s="16">
        <f t="shared" si="22"/>
        <v>975</v>
      </c>
      <c r="W51" s="16">
        <f t="shared" si="22"/>
        <v>988</v>
      </c>
      <c r="X51" s="16">
        <f t="shared" si="22"/>
        <v>5688</v>
      </c>
      <c r="Y51" s="16">
        <f t="shared" si="22"/>
        <v>986</v>
      </c>
      <c r="Z51" s="16">
        <f t="shared" si="22"/>
        <v>978</v>
      </c>
      <c r="AA51" s="16">
        <f t="shared" si="22"/>
        <v>4908</v>
      </c>
      <c r="AB51" s="16">
        <f t="shared" si="22"/>
        <v>5500</v>
      </c>
      <c r="AC51" s="16">
        <f>+AC52+AC54+AC56+AC62</f>
        <v>12372</v>
      </c>
      <c r="AD51" s="16">
        <f t="shared" si="22"/>
        <v>5089</v>
      </c>
      <c r="AE51" s="16">
        <f t="shared" si="22"/>
        <v>4558</v>
      </c>
      <c r="AF51" s="16">
        <f t="shared" si="22"/>
        <v>3593</v>
      </c>
      <c r="AG51" s="16">
        <f t="shared" si="22"/>
        <v>2737</v>
      </c>
      <c r="AH51" s="16">
        <f t="shared" si="22"/>
        <v>2119</v>
      </c>
      <c r="AI51" s="16">
        <f t="shared" si="22"/>
        <v>1639</v>
      </c>
      <c r="AJ51" s="16">
        <f t="shared" si="22"/>
        <v>19735</v>
      </c>
      <c r="AK51" s="16">
        <f t="shared" si="22"/>
        <v>1161</v>
      </c>
      <c r="AL51" s="16">
        <f t="shared" si="22"/>
        <v>723</v>
      </c>
      <c r="AM51" s="16">
        <f t="shared" si="22"/>
        <v>433</v>
      </c>
      <c r="AN51" s="16">
        <f t="shared" si="22"/>
        <v>279</v>
      </c>
      <c r="AO51" s="16">
        <f t="shared" si="22"/>
        <v>243</v>
      </c>
      <c r="AP51" s="16">
        <f t="shared" si="22"/>
        <v>2839</v>
      </c>
      <c r="AQ51" s="16">
        <f t="shared" si="22"/>
        <v>2347</v>
      </c>
      <c r="AR51" s="16">
        <f t="shared" si="22"/>
        <v>2262</v>
      </c>
      <c r="AS51" s="16">
        <f t="shared" si="22"/>
        <v>11442</v>
      </c>
      <c r="AT51" s="16">
        <f t="shared" si="22"/>
        <v>16051</v>
      </c>
      <c r="AU51" s="16">
        <f t="shared" si="22"/>
        <v>1251</v>
      </c>
      <c r="AV51" s="16">
        <f t="shared" si="22"/>
        <v>1011</v>
      </c>
    </row>
    <row r="52" spans="1:48" ht="14.25" customHeight="1">
      <c r="A52" s="18" t="s">
        <v>81</v>
      </c>
      <c r="B52" s="27">
        <f>B53</f>
        <v>21947</v>
      </c>
      <c r="C52" s="19">
        <f>SUM(C53)</f>
        <v>31</v>
      </c>
      <c r="D52" s="19">
        <f>SUM(D53)</f>
        <v>378</v>
      </c>
      <c r="E52" s="19">
        <f>SUM(E53)</f>
        <v>409</v>
      </c>
      <c r="F52" s="19">
        <f aca="true" t="shared" si="23" ref="F52:AV52">SUM(F53)</f>
        <v>402</v>
      </c>
      <c r="G52" s="19">
        <f t="shared" si="23"/>
        <v>395</v>
      </c>
      <c r="H52" s="19">
        <f t="shared" si="23"/>
        <v>388</v>
      </c>
      <c r="I52" s="19">
        <f t="shared" si="23"/>
        <v>381</v>
      </c>
      <c r="J52" s="19">
        <f t="shared" si="23"/>
        <v>374</v>
      </c>
      <c r="K52" s="19">
        <f t="shared" si="23"/>
        <v>369</v>
      </c>
      <c r="L52" s="19">
        <f t="shared" si="23"/>
        <v>364</v>
      </c>
      <c r="M52" s="19">
        <f t="shared" si="23"/>
        <v>360</v>
      </c>
      <c r="N52" s="19">
        <f t="shared" si="23"/>
        <v>358</v>
      </c>
      <c r="O52" s="19">
        <f t="shared" si="23"/>
        <v>356</v>
      </c>
      <c r="P52" s="19">
        <f t="shared" si="23"/>
        <v>354</v>
      </c>
      <c r="Q52" s="19">
        <f>SUM(Q53)</f>
        <v>4510</v>
      </c>
      <c r="R52" s="19">
        <f t="shared" si="23"/>
        <v>358</v>
      </c>
      <c r="S52" s="19">
        <f t="shared" si="23"/>
        <v>370</v>
      </c>
      <c r="T52" s="19">
        <f t="shared" si="23"/>
        <v>388</v>
      </c>
      <c r="U52" s="19">
        <f t="shared" si="23"/>
        <v>405</v>
      </c>
      <c r="V52" s="19">
        <f t="shared" si="23"/>
        <v>425</v>
      </c>
      <c r="W52" s="19">
        <f t="shared" si="23"/>
        <v>436</v>
      </c>
      <c r="X52" s="19">
        <f>SUM(X53)</f>
        <v>2382</v>
      </c>
      <c r="Y52" s="19">
        <f t="shared" si="23"/>
        <v>433</v>
      </c>
      <c r="Z52" s="19">
        <f t="shared" si="23"/>
        <v>423</v>
      </c>
      <c r="AA52" s="19">
        <f t="shared" si="23"/>
        <v>2040</v>
      </c>
      <c r="AB52" s="19">
        <f t="shared" si="23"/>
        <v>2313</v>
      </c>
      <c r="AC52" s="19">
        <f>SUM(AC53)</f>
        <v>5209</v>
      </c>
      <c r="AD52" s="19">
        <f t="shared" si="23"/>
        <v>2046</v>
      </c>
      <c r="AE52" s="19">
        <f t="shared" si="23"/>
        <v>1852</v>
      </c>
      <c r="AF52" s="19">
        <f t="shared" si="23"/>
        <v>1625</v>
      </c>
      <c r="AG52" s="19">
        <f t="shared" si="23"/>
        <v>1260</v>
      </c>
      <c r="AH52" s="19">
        <f t="shared" si="23"/>
        <v>1001</v>
      </c>
      <c r="AI52" s="19">
        <f t="shared" si="23"/>
        <v>761</v>
      </c>
      <c r="AJ52" s="19">
        <f aca="true" t="shared" si="24" ref="AJ52:AO52">SUM(AJ53)</f>
        <v>8545</v>
      </c>
      <c r="AK52" s="19">
        <f t="shared" si="24"/>
        <v>541</v>
      </c>
      <c r="AL52" s="19">
        <f t="shared" si="24"/>
        <v>332</v>
      </c>
      <c r="AM52" s="19">
        <f t="shared" si="24"/>
        <v>180</v>
      </c>
      <c r="AN52" s="19">
        <f t="shared" si="24"/>
        <v>130</v>
      </c>
      <c r="AO52" s="19">
        <f t="shared" si="24"/>
        <v>118</v>
      </c>
      <c r="AP52" s="19">
        <f t="shared" si="23"/>
        <v>1301</v>
      </c>
      <c r="AQ52" s="19">
        <f t="shared" si="23"/>
        <v>934</v>
      </c>
      <c r="AR52" s="19">
        <f t="shared" si="23"/>
        <v>880</v>
      </c>
      <c r="AS52" s="19">
        <f t="shared" si="23"/>
        <v>4781</v>
      </c>
      <c r="AT52" s="19">
        <f t="shared" si="23"/>
        <v>6595</v>
      </c>
      <c r="AU52" s="19">
        <f t="shared" si="23"/>
        <v>515</v>
      </c>
      <c r="AV52" s="19">
        <f t="shared" si="23"/>
        <v>416</v>
      </c>
    </row>
    <row r="53" spans="1:48" ht="14.25" customHeight="1">
      <c r="A53" s="28" t="s">
        <v>82</v>
      </c>
      <c r="B53" s="21">
        <f t="shared" si="3"/>
        <v>21947</v>
      </c>
      <c r="C53" s="22">
        <v>31</v>
      </c>
      <c r="D53" s="22">
        <v>378</v>
      </c>
      <c r="E53" s="24">
        <f>SUM(C53:D53)</f>
        <v>409</v>
      </c>
      <c r="F53" s="22">
        <v>402</v>
      </c>
      <c r="G53" s="22">
        <v>395</v>
      </c>
      <c r="H53" s="22">
        <v>388</v>
      </c>
      <c r="I53" s="22">
        <v>381</v>
      </c>
      <c r="J53" s="22">
        <v>374</v>
      </c>
      <c r="K53" s="22">
        <v>369</v>
      </c>
      <c r="L53" s="22">
        <v>364</v>
      </c>
      <c r="M53" s="22">
        <v>360</v>
      </c>
      <c r="N53" s="22">
        <v>358</v>
      </c>
      <c r="O53" s="22">
        <v>356</v>
      </c>
      <c r="P53" s="22">
        <v>354</v>
      </c>
      <c r="Q53" s="24">
        <f>SUM(E53:P53)</f>
        <v>4510</v>
      </c>
      <c r="R53" s="22">
        <v>358</v>
      </c>
      <c r="S53" s="22">
        <v>370</v>
      </c>
      <c r="T53" s="22">
        <v>388</v>
      </c>
      <c r="U53" s="22">
        <v>405</v>
      </c>
      <c r="V53" s="22">
        <v>425</v>
      </c>
      <c r="W53" s="22">
        <v>436</v>
      </c>
      <c r="X53" s="24">
        <f>SUM(R53:W53)</f>
        <v>2382</v>
      </c>
      <c r="Y53" s="22">
        <v>433</v>
      </c>
      <c r="Z53" s="22">
        <v>423</v>
      </c>
      <c r="AA53" s="22">
        <v>2040</v>
      </c>
      <c r="AB53" s="22">
        <v>2313</v>
      </c>
      <c r="AC53" s="24">
        <f>SUM(Y53:AB53)</f>
        <v>5209</v>
      </c>
      <c r="AD53" s="22">
        <v>2046</v>
      </c>
      <c r="AE53" s="22">
        <v>1852</v>
      </c>
      <c r="AF53" s="22">
        <v>1625</v>
      </c>
      <c r="AG53" s="22">
        <v>1260</v>
      </c>
      <c r="AH53" s="22">
        <v>1001</v>
      </c>
      <c r="AI53" s="22">
        <v>761</v>
      </c>
      <c r="AJ53" s="24">
        <f>SUM(AD53:AI53)</f>
        <v>8545</v>
      </c>
      <c r="AK53" s="22">
        <v>541</v>
      </c>
      <c r="AL53" s="22">
        <v>332</v>
      </c>
      <c r="AM53" s="22">
        <v>180</v>
      </c>
      <c r="AN53" s="22">
        <v>130</v>
      </c>
      <c r="AO53" s="22">
        <v>118</v>
      </c>
      <c r="AP53" s="24">
        <f>SUM(AK53:AO53)</f>
        <v>1301</v>
      </c>
      <c r="AQ53" s="22">
        <v>934</v>
      </c>
      <c r="AR53" s="22">
        <v>880</v>
      </c>
      <c r="AS53" s="22">
        <v>4781</v>
      </c>
      <c r="AT53" s="24">
        <f aca="true" t="shared" si="25" ref="AT53:AT66">SUM(AQ53:AS53)</f>
        <v>6595</v>
      </c>
      <c r="AU53" s="24">
        <f>+'[1]ESTI_2014'!AT17*'[1]Porcentaje%'!AU120/100</f>
        <v>515</v>
      </c>
      <c r="AV53" s="24">
        <f>+'[1]ESTI_2014'!AN17*'[1]Porcentaje%'!AV120/100</f>
        <v>416</v>
      </c>
    </row>
    <row r="54" spans="1:48" ht="14.25" customHeight="1">
      <c r="A54" s="18" t="s">
        <v>83</v>
      </c>
      <c r="B54" s="27">
        <f>B55</f>
        <v>2291</v>
      </c>
      <c r="C54" s="19">
        <f>SUM(C55)</f>
        <v>3</v>
      </c>
      <c r="D54" s="19">
        <f>SUM(D55)</f>
        <v>33</v>
      </c>
      <c r="E54" s="19">
        <f>SUM(E55)</f>
        <v>36</v>
      </c>
      <c r="F54" s="19">
        <f aca="true" t="shared" si="26" ref="F54:AV54">SUM(F55)</f>
        <v>39</v>
      </c>
      <c r="G54" s="19">
        <f t="shared" si="26"/>
        <v>41</v>
      </c>
      <c r="H54" s="19">
        <f t="shared" si="26"/>
        <v>43</v>
      </c>
      <c r="I54" s="19">
        <f t="shared" si="26"/>
        <v>46</v>
      </c>
      <c r="J54" s="19">
        <f t="shared" si="26"/>
        <v>46</v>
      </c>
      <c r="K54" s="19">
        <f t="shared" si="26"/>
        <v>47</v>
      </c>
      <c r="L54" s="19">
        <f t="shared" si="26"/>
        <v>47</v>
      </c>
      <c r="M54" s="19">
        <f t="shared" si="26"/>
        <v>48</v>
      </c>
      <c r="N54" s="19">
        <f t="shared" si="26"/>
        <v>47</v>
      </c>
      <c r="O54" s="19">
        <f t="shared" si="26"/>
        <v>47</v>
      </c>
      <c r="P54" s="19">
        <f t="shared" si="26"/>
        <v>47</v>
      </c>
      <c r="Q54" s="19">
        <f>SUM(Q55)</f>
        <v>534</v>
      </c>
      <c r="R54" s="19">
        <f t="shared" si="26"/>
        <v>47</v>
      </c>
      <c r="S54" s="19">
        <f t="shared" si="26"/>
        <v>46</v>
      </c>
      <c r="T54" s="19">
        <f t="shared" si="26"/>
        <v>47</v>
      </c>
      <c r="U54" s="19">
        <f t="shared" si="26"/>
        <v>46</v>
      </c>
      <c r="V54" s="19">
        <f t="shared" si="26"/>
        <v>45</v>
      </c>
      <c r="W54" s="19">
        <f t="shared" si="26"/>
        <v>45</v>
      </c>
      <c r="X54" s="19">
        <f>SUM(X55)</f>
        <v>276</v>
      </c>
      <c r="Y54" s="19">
        <f t="shared" si="26"/>
        <v>44</v>
      </c>
      <c r="Z54" s="19">
        <f t="shared" si="26"/>
        <v>43</v>
      </c>
      <c r="AA54" s="19">
        <f t="shared" si="26"/>
        <v>206</v>
      </c>
      <c r="AB54" s="19">
        <f t="shared" si="26"/>
        <v>221</v>
      </c>
      <c r="AC54" s="19">
        <f>SUM(AC55)</f>
        <v>514</v>
      </c>
      <c r="AD54" s="19">
        <f aca="true" t="shared" si="27" ref="AD54:AO54">SUM(AD55)</f>
        <v>174</v>
      </c>
      <c r="AE54" s="19">
        <f t="shared" si="27"/>
        <v>178</v>
      </c>
      <c r="AF54" s="19">
        <f t="shared" si="27"/>
        <v>148</v>
      </c>
      <c r="AG54" s="19">
        <f t="shared" si="27"/>
        <v>122</v>
      </c>
      <c r="AH54" s="19">
        <f t="shared" si="27"/>
        <v>71</v>
      </c>
      <c r="AI54" s="19">
        <f t="shared" si="27"/>
        <v>83</v>
      </c>
      <c r="AJ54" s="19">
        <f t="shared" si="27"/>
        <v>776</v>
      </c>
      <c r="AK54" s="19">
        <f t="shared" si="27"/>
        <v>82</v>
      </c>
      <c r="AL54" s="19">
        <f t="shared" si="27"/>
        <v>43</v>
      </c>
      <c r="AM54" s="19">
        <f t="shared" si="27"/>
        <v>33</v>
      </c>
      <c r="AN54" s="19">
        <f t="shared" si="27"/>
        <v>15</v>
      </c>
      <c r="AO54" s="19">
        <f t="shared" si="27"/>
        <v>18</v>
      </c>
      <c r="AP54" s="19">
        <f t="shared" si="26"/>
        <v>191</v>
      </c>
      <c r="AQ54" s="19">
        <f t="shared" si="26"/>
        <v>106</v>
      </c>
      <c r="AR54" s="19">
        <f t="shared" si="26"/>
        <v>103</v>
      </c>
      <c r="AS54" s="19">
        <f t="shared" si="26"/>
        <v>416</v>
      </c>
      <c r="AT54" s="19">
        <f t="shared" si="26"/>
        <v>625</v>
      </c>
      <c r="AU54" s="19">
        <f t="shared" si="26"/>
        <v>48</v>
      </c>
      <c r="AV54" s="19">
        <f t="shared" si="26"/>
        <v>39</v>
      </c>
    </row>
    <row r="55" spans="1:48" ht="14.25" customHeight="1">
      <c r="A55" s="28" t="s">
        <v>84</v>
      </c>
      <c r="B55" s="21">
        <f t="shared" si="3"/>
        <v>2291</v>
      </c>
      <c r="C55" s="22">
        <v>3</v>
      </c>
      <c r="D55" s="22">
        <v>33</v>
      </c>
      <c r="E55" s="24">
        <f>SUM(C55:D55)</f>
        <v>36</v>
      </c>
      <c r="F55" s="22">
        <v>39</v>
      </c>
      <c r="G55" s="22">
        <v>41</v>
      </c>
      <c r="H55" s="22">
        <v>43</v>
      </c>
      <c r="I55" s="22">
        <v>46</v>
      </c>
      <c r="J55" s="22">
        <v>46</v>
      </c>
      <c r="K55" s="22">
        <v>47</v>
      </c>
      <c r="L55" s="22">
        <v>47</v>
      </c>
      <c r="M55" s="22">
        <v>48</v>
      </c>
      <c r="N55" s="22">
        <v>47</v>
      </c>
      <c r="O55" s="22">
        <v>47</v>
      </c>
      <c r="P55" s="22">
        <v>47</v>
      </c>
      <c r="Q55" s="24">
        <f>SUM(E55:P55)</f>
        <v>534</v>
      </c>
      <c r="R55" s="22">
        <v>47</v>
      </c>
      <c r="S55" s="22">
        <v>46</v>
      </c>
      <c r="T55" s="22">
        <v>47</v>
      </c>
      <c r="U55" s="22">
        <v>46</v>
      </c>
      <c r="V55" s="22">
        <v>45</v>
      </c>
      <c r="W55" s="22">
        <v>45</v>
      </c>
      <c r="X55" s="24">
        <f>SUM(R55:W55)</f>
        <v>276</v>
      </c>
      <c r="Y55" s="22">
        <v>44</v>
      </c>
      <c r="Z55" s="22">
        <v>43</v>
      </c>
      <c r="AA55" s="22">
        <v>206</v>
      </c>
      <c r="AB55" s="22">
        <v>221</v>
      </c>
      <c r="AC55" s="24">
        <f>SUM(Y55:AB55)</f>
        <v>514</v>
      </c>
      <c r="AD55" s="22">
        <v>174</v>
      </c>
      <c r="AE55" s="22">
        <v>178</v>
      </c>
      <c r="AF55" s="22">
        <v>148</v>
      </c>
      <c r="AG55" s="22">
        <v>122</v>
      </c>
      <c r="AH55" s="22">
        <v>71</v>
      </c>
      <c r="AI55" s="22">
        <v>83</v>
      </c>
      <c r="AJ55" s="24">
        <f>SUM(AD55:AI55)</f>
        <v>776</v>
      </c>
      <c r="AK55" s="22">
        <v>82</v>
      </c>
      <c r="AL55" s="22">
        <v>43</v>
      </c>
      <c r="AM55" s="22">
        <v>33</v>
      </c>
      <c r="AN55" s="22">
        <v>15</v>
      </c>
      <c r="AO55" s="22">
        <v>18</v>
      </c>
      <c r="AP55" s="24">
        <f>SUM(AK55:AO55)</f>
        <v>191</v>
      </c>
      <c r="AQ55" s="22">
        <v>106</v>
      </c>
      <c r="AR55" s="22">
        <v>103</v>
      </c>
      <c r="AS55" s="22">
        <v>416</v>
      </c>
      <c r="AT55" s="24">
        <f t="shared" si="25"/>
        <v>625</v>
      </c>
      <c r="AU55" s="24">
        <f>+'[1]ESTI_2014'!AT19*'[1]Porcentaje%'!AU122/100</f>
        <v>48</v>
      </c>
      <c r="AV55" s="24">
        <f>+'[1]ESTI_2014'!AN19*'[1]Porcentaje%'!AV122/100</f>
        <v>39</v>
      </c>
    </row>
    <row r="56" spans="1:48" ht="14.25" customHeight="1">
      <c r="A56" s="18" t="s">
        <v>85</v>
      </c>
      <c r="B56" s="27">
        <f>SUM(B57:B61)</f>
        <v>5267</v>
      </c>
      <c r="C56" s="19">
        <f>SUM(C57:C61)</f>
        <v>6</v>
      </c>
      <c r="D56" s="19">
        <f>SUM(D57:D61)</f>
        <v>69</v>
      </c>
      <c r="E56" s="19">
        <f>SUM(E57:E61)</f>
        <v>75</v>
      </c>
      <c r="F56" s="19">
        <f aca="true" t="shared" si="28" ref="F56:AV56">SUM(F57:F61)</f>
        <v>83</v>
      </c>
      <c r="G56" s="19">
        <f t="shared" si="28"/>
        <v>89</v>
      </c>
      <c r="H56" s="19">
        <f t="shared" si="28"/>
        <v>93</v>
      </c>
      <c r="I56" s="19">
        <f t="shared" si="28"/>
        <v>94</v>
      </c>
      <c r="J56" s="19">
        <f t="shared" si="28"/>
        <v>96</v>
      </c>
      <c r="K56" s="19">
        <f t="shared" si="28"/>
        <v>95</v>
      </c>
      <c r="L56" s="19">
        <f t="shared" si="28"/>
        <v>94</v>
      </c>
      <c r="M56" s="19">
        <f t="shared" si="28"/>
        <v>92</v>
      </c>
      <c r="N56" s="19">
        <f t="shared" si="28"/>
        <v>89</v>
      </c>
      <c r="O56" s="19">
        <f t="shared" si="28"/>
        <v>86</v>
      </c>
      <c r="P56" s="19">
        <f t="shared" si="28"/>
        <v>82</v>
      </c>
      <c r="Q56" s="19">
        <f>SUM(Q57:Q61)</f>
        <v>1068</v>
      </c>
      <c r="R56" s="19">
        <f t="shared" si="28"/>
        <v>80</v>
      </c>
      <c r="S56" s="19">
        <f t="shared" si="28"/>
        <v>80</v>
      </c>
      <c r="T56" s="19">
        <f t="shared" si="28"/>
        <v>83</v>
      </c>
      <c r="U56" s="19">
        <f t="shared" si="28"/>
        <v>84</v>
      </c>
      <c r="V56" s="19">
        <f t="shared" si="28"/>
        <v>86</v>
      </c>
      <c r="W56" s="19">
        <f t="shared" si="28"/>
        <v>88</v>
      </c>
      <c r="X56" s="19">
        <f>SUM(X57:X61)</f>
        <v>501</v>
      </c>
      <c r="Y56" s="19">
        <f t="shared" si="28"/>
        <v>87</v>
      </c>
      <c r="Z56" s="19">
        <f t="shared" si="28"/>
        <v>87</v>
      </c>
      <c r="AA56" s="19">
        <f t="shared" si="28"/>
        <v>441</v>
      </c>
      <c r="AB56" s="19">
        <f t="shared" si="28"/>
        <v>524</v>
      </c>
      <c r="AC56" s="19">
        <f>SUM(AC57:AC61)</f>
        <v>1139</v>
      </c>
      <c r="AD56" s="19">
        <f aca="true" t="shared" si="29" ref="AD56:AO56">SUM(AD57:AD61)</f>
        <v>536</v>
      </c>
      <c r="AE56" s="19">
        <f t="shared" si="29"/>
        <v>429</v>
      </c>
      <c r="AF56" s="19">
        <f t="shared" si="29"/>
        <v>357</v>
      </c>
      <c r="AG56" s="19">
        <f t="shared" si="29"/>
        <v>339</v>
      </c>
      <c r="AH56" s="19">
        <f t="shared" si="29"/>
        <v>263</v>
      </c>
      <c r="AI56" s="19">
        <f t="shared" si="29"/>
        <v>197</v>
      </c>
      <c r="AJ56" s="19">
        <f t="shared" si="29"/>
        <v>2121</v>
      </c>
      <c r="AK56" s="19">
        <f t="shared" si="29"/>
        <v>143</v>
      </c>
      <c r="AL56" s="19">
        <f t="shared" si="29"/>
        <v>127</v>
      </c>
      <c r="AM56" s="19">
        <f t="shared" si="29"/>
        <v>71</v>
      </c>
      <c r="AN56" s="19">
        <f t="shared" si="29"/>
        <v>55</v>
      </c>
      <c r="AO56" s="19">
        <f t="shared" si="29"/>
        <v>42</v>
      </c>
      <c r="AP56" s="19">
        <f t="shared" si="28"/>
        <v>438</v>
      </c>
      <c r="AQ56" s="19">
        <f t="shared" si="28"/>
        <v>213</v>
      </c>
      <c r="AR56" s="19">
        <f t="shared" si="28"/>
        <v>240</v>
      </c>
      <c r="AS56" s="19">
        <f t="shared" si="28"/>
        <v>1204</v>
      </c>
      <c r="AT56" s="19">
        <f t="shared" si="28"/>
        <v>1657</v>
      </c>
      <c r="AU56" s="19">
        <f t="shared" si="28"/>
        <v>97.00000000000001</v>
      </c>
      <c r="AV56" s="19">
        <f t="shared" si="28"/>
        <v>78.00000000000001</v>
      </c>
    </row>
    <row r="57" spans="1:48" ht="14.25" customHeight="1">
      <c r="A57" s="28" t="s">
        <v>86</v>
      </c>
      <c r="B57" s="21">
        <f t="shared" si="3"/>
        <v>1117.375</v>
      </c>
      <c r="C57" s="22">
        <v>1</v>
      </c>
      <c r="D57" s="22">
        <v>14.375</v>
      </c>
      <c r="E57" s="24">
        <f>SUM(C57:D57)</f>
        <v>15.375</v>
      </c>
      <c r="F57" s="22">
        <v>18</v>
      </c>
      <c r="G57" s="22">
        <v>20</v>
      </c>
      <c r="H57" s="22">
        <v>21</v>
      </c>
      <c r="I57" s="22">
        <v>20</v>
      </c>
      <c r="J57" s="22">
        <v>21</v>
      </c>
      <c r="K57" s="22">
        <v>21</v>
      </c>
      <c r="L57" s="22">
        <v>21</v>
      </c>
      <c r="M57" s="22">
        <v>21</v>
      </c>
      <c r="N57" s="22">
        <v>19</v>
      </c>
      <c r="O57" s="22">
        <v>18</v>
      </c>
      <c r="P57" s="22">
        <v>18</v>
      </c>
      <c r="Q57" s="24">
        <f>SUM(E57:P57)</f>
        <v>233.375</v>
      </c>
      <c r="R57" s="22">
        <v>18</v>
      </c>
      <c r="S57" s="22">
        <v>18</v>
      </c>
      <c r="T57" s="22">
        <v>18</v>
      </c>
      <c r="U57" s="22">
        <v>17.999999999999996</v>
      </c>
      <c r="V57" s="22">
        <v>19</v>
      </c>
      <c r="W57" s="22">
        <v>19</v>
      </c>
      <c r="X57" s="24">
        <f>SUM(R57:W57)</f>
        <v>110</v>
      </c>
      <c r="Y57" s="22">
        <v>18</v>
      </c>
      <c r="Z57" s="22">
        <v>18</v>
      </c>
      <c r="AA57" s="22">
        <v>92</v>
      </c>
      <c r="AB57" s="22">
        <v>110</v>
      </c>
      <c r="AC57" s="24">
        <f>SUM(Y57:AB57)</f>
        <v>238</v>
      </c>
      <c r="AD57" s="22">
        <v>113</v>
      </c>
      <c r="AE57" s="22">
        <v>90</v>
      </c>
      <c r="AF57" s="22">
        <v>74</v>
      </c>
      <c r="AG57" s="22">
        <v>71</v>
      </c>
      <c r="AH57" s="22">
        <v>54</v>
      </c>
      <c r="AI57" s="22">
        <v>43</v>
      </c>
      <c r="AJ57" s="24">
        <f>SUM(AD57:AI57)</f>
        <v>445</v>
      </c>
      <c r="AK57" s="22">
        <v>29</v>
      </c>
      <c r="AL57" s="22">
        <v>27</v>
      </c>
      <c r="AM57" s="22">
        <v>15</v>
      </c>
      <c r="AN57" s="22">
        <v>11</v>
      </c>
      <c r="AO57" s="22">
        <v>9</v>
      </c>
      <c r="AP57" s="24">
        <f>SUM(AK57:AO57)</f>
        <v>91</v>
      </c>
      <c r="AQ57" s="22">
        <v>45</v>
      </c>
      <c r="AR57" s="22">
        <v>50</v>
      </c>
      <c r="AS57" s="22">
        <v>255</v>
      </c>
      <c r="AT57" s="24">
        <f t="shared" si="25"/>
        <v>350</v>
      </c>
      <c r="AU57" s="24">
        <f>+'[1]ESTI_2014'!$AT$20*'[1]Porcentaje%'!AU124/100</f>
        <v>20.000000000000004</v>
      </c>
      <c r="AV57" s="24">
        <f>+'[1]ESTI_2014'!$AN$20*'[1]Porcentaje%'!AV124/100</f>
        <v>17.77215189873418</v>
      </c>
    </row>
    <row r="58" spans="1:48" ht="14.25" customHeight="1">
      <c r="A58" s="28" t="s">
        <v>87</v>
      </c>
      <c r="B58" s="21">
        <f t="shared" si="3"/>
        <v>2121.7916666666665</v>
      </c>
      <c r="C58" s="22">
        <v>2</v>
      </c>
      <c r="D58" s="22">
        <v>27.791666666666664</v>
      </c>
      <c r="E58" s="24">
        <f>SUM(C58:D58)</f>
        <v>29.791666666666664</v>
      </c>
      <c r="F58" s="22">
        <v>32</v>
      </c>
      <c r="G58" s="22">
        <v>35</v>
      </c>
      <c r="H58" s="22">
        <v>38</v>
      </c>
      <c r="I58" s="22">
        <v>37</v>
      </c>
      <c r="J58" s="22">
        <v>38</v>
      </c>
      <c r="K58" s="22">
        <v>37</v>
      </c>
      <c r="L58" s="22">
        <v>38</v>
      </c>
      <c r="M58" s="22">
        <v>36</v>
      </c>
      <c r="N58" s="22">
        <v>35</v>
      </c>
      <c r="O58" s="22">
        <v>33</v>
      </c>
      <c r="P58" s="22">
        <v>33</v>
      </c>
      <c r="Q58" s="24">
        <f>SUM(E58:P58)</f>
        <v>421.79166666666663</v>
      </c>
      <c r="R58" s="22">
        <v>33</v>
      </c>
      <c r="S58" s="22">
        <v>32</v>
      </c>
      <c r="T58" s="22">
        <v>32.99999999999999</v>
      </c>
      <c r="U58" s="22">
        <v>34</v>
      </c>
      <c r="V58" s="22">
        <v>35</v>
      </c>
      <c r="W58" s="22">
        <v>35</v>
      </c>
      <c r="X58" s="24">
        <f>SUM(R58:W58)</f>
        <v>202</v>
      </c>
      <c r="Y58" s="22">
        <v>34</v>
      </c>
      <c r="Z58" s="22">
        <v>35</v>
      </c>
      <c r="AA58" s="22">
        <v>180</v>
      </c>
      <c r="AB58" s="22">
        <v>214</v>
      </c>
      <c r="AC58" s="24">
        <f>SUM(Y58:AB58)</f>
        <v>463</v>
      </c>
      <c r="AD58" s="22">
        <v>220</v>
      </c>
      <c r="AE58" s="22">
        <v>176</v>
      </c>
      <c r="AF58" s="22">
        <v>147</v>
      </c>
      <c r="AG58" s="22">
        <v>135</v>
      </c>
      <c r="AH58" s="22">
        <v>105</v>
      </c>
      <c r="AI58" s="22">
        <v>78</v>
      </c>
      <c r="AJ58" s="24">
        <f>SUM(AD58:AI58)</f>
        <v>861</v>
      </c>
      <c r="AK58" s="22">
        <v>59</v>
      </c>
      <c r="AL58" s="22">
        <v>52</v>
      </c>
      <c r="AM58" s="22">
        <v>30</v>
      </c>
      <c r="AN58" s="22">
        <v>19</v>
      </c>
      <c r="AO58" s="22">
        <v>14</v>
      </c>
      <c r="AP58" s="24">
        <f>SUM(AK58:AO58)</f>
        <v>174</v>
      </c>
      <c r="AQ58" s="22">
        <v>86</v>
      </c>
      <c r="AR58" s="22">
        <v>97</v>
      </c>
      <c r="AS58" s="22">
        <v>488</v>
      </c>
      <c r="AT58" s="24">
        <f t="shared" si="25"/>
        <v>671</v>
      </c>
      <c r="AU58" s="24">
        <f>+'[1]ESTI_2014'!$AT$20*'[1]Porcentaje%'!AU125/100</f>
        <v>40.00000000000001</v>
      </c>
      <c r="AV58" s="24">
        <f>+'[1]ESTI_2014'!$AN$20*'[1]Porcentaje%'!AV125/100</f>
        <v>31.59493670886076</v>
      </c>
    </row>
    <row r="59" spans="1:48" ht="14.25" customHeight="1">
      <c r="A59" s="28" t="s">
        <v>88</v>
      </c>
      <c r="B59" s="21">
        <f t="shared" si="3"/>
        <v>1231.3333333333333</v>
      </c>
      <c r="C59" s="22">
        <v>1</v>
      </c>
      <c r="D59" s="22">
        <v>15.333333333333332</v>
      </c>
      <c r="E59" s="24">
        <f>SUM(C59:D59)</f>
        <v>16.333333333333332</v>
      </c>
      <c r="F59" s="22">
        <v>19</v>
      </c>
      <c r="G59" s="22">
        <v>20</v>
      </c>
      <c r="H59" s="22">
        <v>21</v>
      </c>
      <c r="I59" s="22">
        <v>22</v>
      </c>
      <c r="J59" s="22">
        <v>23</v>
      </c>
      <c r="K59" s="22">
        <v>23</v>
      </c>
      <c r="L59" s="22">
        <v>21</v>
      </c>
      <c r="M59" s="22">
        <v>22</v>
      </c>
      <c r="N59" s="22">
        <v>22</v>
      </c>
      <c r="O59" s="22">
        <v>21</v>
      </c>
      <c r="P59" s="22">
        <v>20</v>
      </c>
      <c r="Q59" s="24">
        <f>SUM(E59:P59)</f>
        <v>250.33333333333331</v>
      </c>
      <c r="R59" s="22">
        <v>18</v>
      </c>
      <c r="S59" s="22">
        <v>19</v>
      </c>
      <c r="T59" s="22">
        <v>20</v>
      </c>
      <c r="U59" s="22">
        <v>20</v>
      </c>
      <c r="V59" s="22">
        <v>21</v>
      </c>
      <c r="W59" s="22">
        <v>20</v>
      </c>
      <c r="X59" s="24">
        <f>SUM(R59:W59)</f>
        <v>118</v>
      </c>
      <c r="Y59" s="22">
        <v>22</v>
      </c>
      <c r="Z59" s="22">
        <v>21</v>
      </c>
      <c r="AA59" s="22">
        <v>102</v>
      </c>
      <c r="AB59" s="22">
        <v>120</v>
      </c>
      <c r="AC59" s="24">
        <f>SUM(Y59:AB59)</f>
        <v>265</v>
      </c>
      <c r="AD59" s="22">
        <v>123</v>
      </c>
      <c r="AE59" s="22">
        <v>99</v>
      </c>
      <c r="AF59" s="22">
        <v>83</v>
      </c>
      <c r="AG59" s="22">
        <v>77</v>
      </c>
      <c r="AH59" s="22">
        <v>62</v>
      </c>
      <c r="AI59" s="22">
        <v>46</v>
      </c>
      <c r="AJ59" s="24">
        <f>SUM(AD59:AI59)</f>
        <v>490</v>
      </c>
      <c r="AK59" s="22">
        <v>34</v>
      </c>
      <c r="AL59" s="22">
        <v>30</v>
      </c>
      <c r="AM59" s="22">
        <v>16</v>
      </c>
      <c r="AN59" s="22">
        <v>15</v>
      </c>
      <c r="AO59" s="22">
        <v>13</v>
      </c>
      <c r="AP59" s="24">
        <f>SUM(AK59:AO59)</f>
        <v>108</v>
      </c>
      <c r="AQ59" s="22">
        <v>50</v>
      </c>
      <c r="AR59" s="22">
        <v>56</v>
      </c>
      <c r="AS59" s="22">
        <v>281</v>
      </c>
      <c r="AT59" s="24">
        <f t="shared" si="25"/>
        <v>387</v>
      </c>
      <c r="AU59" s="24">
        <f>+'[1]ESTI_2014'!$AT$20*'[1]Porcentaje%'!AU126/100</f>
        <v>22</v>
      </c>
      <c r="AV59" s="24">
        <f>+'[1]ESTI_2014'!$AN$20*'[1]Porcentaje%'!AV126/100</f>
        <v>16.78481012658228</v>
      </c>
    </row>
    <row r="60" spans="1:48" ht="14.25" customHeight="1">
      <c r="A60" s="28" t="s">
        <v>89</v>
      </c>
      <c r="B60" s="21">
        <f t="shared" si="3"/>
        <v>526.6666666666666</v>
      </c>
      <c r="C60" s="22">
        <v>1</v>
      </c>
      <c r="D60" s="22">
        <v>7.666666666666666</v>
      </c>
      <c r="E60" s="24">
        <f>SUM(C60:D60)</f>
        <v>8.666666666666666</v>
      </c>
      <c r="F60" s="22">
        <v>9</v>
      </c>
      <c r="G60" s="22">
        <v>9</v>
      </c>
      <c r="H60" s="22">
        <v>9</v>
      </c>
      <c r="I60" s="22">
        <v>10</v>
      </c>
      <c r="J60" s="22">
        <v>9</v>
      </c>
      <c r="K60" s="22">
        <v>9</v>
      </c>
      <c r="L60" s="22">
        <v>9</v>
      </c>
      <c r="M60" s="22">
        <v>8</v>
      </c>
      <c r="N60" s="22">
        <v>8</v>
      </c>
      <c r="O60" s="22">
        <v>9</v>
      </c>
      <c r="P60" s="22">
        <v>7</v>
      </c>
      <c r="Q60" s="24">
        <f>SUM(E60:P60)</f>
        <v>104.66666666666666</v>
      </c>
      <c r="R60" s="22">
        <v>7</v>
      </c>
      <c r="S60" s="22">
        <v>7</v>
      </c>
      <c r="T60" s="22">
        <v>8.000000000000002</v>
      </c>
      <c r="U60" s="22">
        <v>8</v>
      </c>
      <c r="V60" s="22">
        <v>8</v>
      </c>
      <c r="W60" s="22">
        <v>9</v>
      </c>
      <c r="X60" s="24">
        <f>SUM(R60:W60)</f>
        <v>47</v>
      </c>
      <c r="Y60" s="22">
        <v>8</v>
      </c>
      <c r="Z60" s="22">
        <v>8</v>
      </c>
      <c r="AA60" s="22">
        <v>45</v>
      </c>
      <c r="AB60" s="22">
        <v>53</v>
      </c>
      <c r="AC60" s="24">
        <f>SUM(Y60:AB60)</f>
        <v>114</v>
      </c>
      <c r="AD60" s="22">
        <v>53</v>
      </c>
      <c r="AE60" s="22">
        <v>43</v>
      </c>
      <c r="AF60" s="22">
        <v>36</v>
      </c>
      <c r="AG60" s="22">
        <v>36</v>
      </c>
      <c r="AH60" s="22">
        <v>27</v>
      </c>
      <c r="AI60" s="22">
        <v>21</v>
      </c>
      <c r="AJ60" s="24">
        <f>SUM(AD60:AI60)</f>
        <v>216</v>
      </c>
      <c r="AK60" s="22">
        <v>15</v>
      </c>
      <c r="AL60" s="22">
        <v>12</v>
      </c>
      <c r="AM60" s="22">
        <v>7</v>
      </c>
      <c r="AN60" s="22">
        <v>7</v>
      </c>
      <c r="AO60" s="22">
        <v>4</v>
      </c>
      <c r="AP60" s="24">
        <f>SUM(AK60:AO60)</f>
        <v>45</v>
      </c>
      <c r="AQ60" s="22">
        <v>21</v>
      </c>
      <c r="AR60" s="22">
        <v>24</v>
      </c>
      <c r="AS60" s="22">
        <v>118</v>
      </c>
      <c r="AT60" s="24">
        <f t="shared" si="25"/>
        <v>163</v>
      </c>
      <c r="AU60" s="24">
        <f>+'[1]ESTI_2014'!$AT$20*'[1]Porcentaje%'!AU127/100</f>
        <v>10.000000000000002</v>
      </c>
      <c r="AV60" s="24">
        <f>+'[1]ESTI_2014'!$AN$20*'[1]Porcentaje%'!AV127/100</f>
        <v>7.89873417721519</v>
      </c>
    </row>
    <row r="61" spans="1:48" ht="14.25" customHeight="1">
      <c r="A61" s="28" t="s">
        <v>90</v>
      </c>
      <c r="B61" s="21">
        <f t="shared" si="3"/>
        <v>269.8333333333333</v>
      </c>
      <c r="C61" s="22">
        <v>1</v>
      </c>
      <c r="D61" s="22">
        <v>3.833333333333333</v>
      </c>
      <c r="E61" s="24">
        <f>SUM(C61:D61)</f>
        <v>4.833333333333333</v>
      </c>
      <c r="F61" s="22">
        <v>5</v>
      </c>
      <c r="G61" s="22">
        <v>5</v>
      </c>
      <c r="H61" s="22">
        <v>4</v>
      </c>
      <c r="I61" s="22">
        <v>5</v>
      </c>
      <c r="J61" s="22">
        <v>5</v>
      </c>
      <c r="K61" s="22">
        <v>5</v>
      </c>
      <c r="L61" s="22">
        <v>5</v>
      </c>
      <c r="M61" s="22">
        <v>5</v>
      </c>
      <c r="N61" s="22">
        <v>5</v>
      </c>
      <c r="O61" s="22">
        <v>5</v>
      </c>
      <c r="P61" s="22">
        <v>4</v>
      </c>
      <c r="Q61" s="24">
        <f>SUM(E61:P61)</f>
        <v>57.83333333333333</v>
      </c>
      <c r="R61" s="22">
        <v>4</v>
      </c>
      <c r="S61" s="22">
        <v>4</v>
      </c>
      <c r="T61" s="22">
        <v>4.000000000000001</v>
      </c>
      <c r="U61" s="22">
        <v>4</v>
      </c>
      <c r="V61" s="22">
        <v>3</v>
      </c>
      <c r="W61" s="22">
        <v>5</v>
      </c>
      <c r="X61" s="24">
        <f>SUM(R61:W61)</f>
        <v>24</v>
      </c>
      <c r="Y61" s="22">
        <v>5</v>
      </c>
      <c r="Z61" s="22">
        <v>5</v>
      </c>
      <c r="AA61" s="22">
        <v>22</v>
      </c>
      <c r="AB61" s="22">
        <v>27</v>
      </c>
      <c r="AC61" s="24">
        <f>SUM(Y61:AB61)</f>
        <v>59</v>
      </c>
      <c r="AD61" s="22">
        <v>27</v>
      </c>
      <c r="AE61" s="22">
        <v>21</v>
      </c>
      <c r="AF61" s="22">
        <v>17</v>
      </c>
      <c r="AG61" s="22">
        <v>20</v>
      </c>
      <c r="AH61" s="22">
        <v>15</v>
      </c>
      <c r="AI61" s="22">
        <v>9</v>
      </c>
      <c r="AJ61" s="24">
        <f>SUM(AD61:AI61)</f>
        <v>109</v>
      </c>
      <c r="AK61" s="22">
        <v>6</v>
      </c>
      <c r="AL61" s="22">
        <v>6</v>
      </c>
      <c r="AM61" s="22">
        <v>3</v>
      </c>
      <c r="AN61" s="22">
        <v>3</v>
      </c>
      <c r="AO61" s="22">
        <v>2</v>
      </c>
      <c r="AP61" s="24">
        <f>SUM(AK61:AO61)</f>
        <v>20</v>
      </c>
      <c r="AQ61" s="22">
        <v>11</v>
      </c>
      <c r="AR61" s="22">
        <v>13</v>
      </c>
      <c r="AS61" s="22">
        <v>62</v>
      </c>
      <c r="AT61" s="24">
        <f t="shared" si="25"/>
        <v>86</v>
      </c>
      <c r="AU61" s="24">
        <f>+'[1]ESTI_2014'!$AT$20*'[1]Porcentaje%'!AU128/100</f>
        <v>5.000000000000001</v>
      </c>
      <c r="AV61" s="24">
        <f>+'[1]ESTI_2014'!$AN$20*'[1]Porcentaje%'!AV128/100</f>
        <v>3.949367088607595</v>
      </c>
    </row>
    <row r="62" spans="1:48" ht="14.25" customHeight="1">
      <c r="A62" s="18" t="s">
        <v>91</v>
      </c>
      <c r="B62" s="27">
        <f aca="true" t="shared" si="30" ref="B62:AV62">SUM(B63:B66)</f>
        <v>22587</v>
      </c>
      <c r="C62" s="19">
        <f t="shared" si="30"/>
        <v>36</v>
      </c>
      <c r="D62" s="19">
        <f t="shared" si="30"/>
        <v>434</v>
      </c>
      <c r="E62" s="19">
        <f t="shared" si="30"/>
        <v>470</v>
      </c>
      <c r="F62" s="19">
        <f t="shared" si="30"/>
        <v>464</v>
      </c>
      <c r="G62" s="19">
        <f t="shared" si="30"/>
        <v>459</v>
      </c>
      <c r="H62" s="19">
        <f t="shared" si="30"/>
        <v>454</v>
      </c>
      <c r="I62" s="19">
        <f t="shared" si="30"/>
        <v>449</v>
      </c>
      <c r="J62" s="19">
        <f t="shared" si="30"/>
        <v>445</v>
      </c>
      <c r="K62" s="19">
        <f t="shared" si="30"/>
        <v>442</v>
      </c>
      <c r="L62" s="19">
        <f t="shared" si="30"/>
        <v>438</v>
      </c>
      <c r="M62" s="19">
        <f t="shared" si="30"/>
        <v>435</v>
      </c>
      <c r="N62" s="19">
        <f t="shared" si="30"/>
        <v>432</v>
      </c>
      <c r="O62" s="19">
        <f t="shared" si="30"/>
        <v>430</v>
      </c>
      <c r="P62" s="19">
        <f t="shared" si="30"/>
        <v>428</v>
      </c>
      <c r="Q62" s="19">
        <f t="shared" si="30"/>
        <v>5346</v>
      </c>
      <c r="R62" s="19">
        <f t="shared" si="30"/>
        <v>426</v>
      </c>
      <c r="S62" s="19">
        <f t="shared" si="30"/>
        <v>424</v>
      </c>
      <c r="T62" s="19">
        <f t="shared" si="30"/>
        <v>421</v>
      </c>
      <c r="U62" s="19">
        <f t="shared" si="30"/>
        <v>420</v>
      </c>
      <c r="V62" s="19">
        <f t="shared" si="30"/>
        <v>419</v>
      </c>
      <c r="W62" s="19">
        <f t="shared" si="30"/>
        <v>419</v>
      </c>
      <c r="X62" s="19">
        <f t="shared" si="30"/>
        <v>2529</v>
      </c>
      <c r="Y62" s="19">
        <f t="shared" si="30"/>
        <v>422</v>
      </c>
      <c r="Z62" s="19">
        <f t="shared" si="30"/>
        <v>425</v>
      </c>
      <c r="AA62" s="19">
        <f t="shared" si="30"/>
        <v>2221</v>
      </c>
      <c r="AB62" s="19">
        <f t="shared" si="30"/>
        <v>2442</v>
      </c>
      <c r="AC62" s="19">
        <f t="shared" si="30"/>
        <v>5510</v>
      </c>
      <c r="AD62" s="19">
        <f t="shared" si="30"/>
        <v>2333</v>
      </c>
      <c r="AE62" s="19">
        <f t="shared" si="30"/>
        <v>2099</v>
      </c>
      <c r="AF62" s="19">
        <f t="shared" si="30"/>
        <v>1463</v>
      </c>
      <c r="AG62" s="19">
        <f t="shared" si="30"/>
        <v>1016</v>
      </c>
      <c r="AH62" s="19">
        <f t="shared" si="30"/>
        <v>784</v>
      </c>
      <c r="AI62" s="19">
        <f t="shared" si="30"/>
        <v>598</v>
      </c>
      <c r="AJ62" s="19">
        <f t="shared" si="30"/>
        <v>8293</v>
      </c>
      <c r="AK62" s="19">
        <f t="shared" si="30"/>
        <v>395</v>
      </c>
      <c r="AL62" s="19">
        <f t="shared" si="30"/>
        <v>221</v>
      </c>
      <c r="AM62" s="19">
        <f t="shared" si="30"/>
        <v>149</v>
      </c>
      <c r="AN62" s="19">
        <f t="shared" si="30"/>
        <v>79</v>
      </c>
      <c r="AO62" s="19">
        <f t="shared" si="30"/>
        <v>65</v>
      </c>
      <c r="AP62" s="19">
        <f t="shared" si="30"/>
        <v>909</v>
      </c>
      <c r="AQ62" s="19">
        <f t="shared" si="30"/>
        <v>1094</v>
      </c>
      <c r="AR62" s="19">
        <f t="shared" si="30"/>
        <v>1039</v>
      </c>
      <c r="AS62" s="19">
        <f t="shared" si="30"/>
        <v>5041</v>
      </c>
      <c r="AT62" s="19">
        <f t="shared" si="30"/>
        <v>7174</v>
      </c>
      <c r="AU62" s="19">
        <f t="shared" si="30"/>
        <v>591.0000000000001</v>
      </c>
      <c r="AV62" s="19">
        <f t="shared" si="30"/>
        <v>478.00000000000006</v>
      </c>
    </row>
    <row r="63" spans="1:48" ht="14.25" customHeight="1">
      <c r="A63" s="28" t="s">
        <v>92</v>
      </c>
      <c r="B63" s="21">
        <f t="shared" si="3"/>
        <v>20911</v>
      </c>
      <c r="C63" s="32">
        <v>31</v>
      </c>
      <c r="D63" s="33">
        <v>387</v>
      </c>
      <c r="E63" s="24">
        <f>SUM(C63:D63)</f>
        <v>418</v>
      </c>
      <c r="F63" s="22">
        <v>412</v>
      </c>
      <c r="G63" s="22">
        <v>407</v>
      </c>
      <c r="H63" s="22">
        <v>405</v>
      </c>
      <c r="I63" s="22">
        <v>402</v>
      </c>
      <c r="J63" s="22">
        <v>404</v>
      </c>
      <c r="K63" s="22">
        <v>403</v>
      </c>
      <c r="L63" s="22">
        <v>400</v>
      </c>
      <c r="M63" s="22">
        <v>399</v>
      </c>
      <c r="N63" s="22">
        <v>397</v>
      </c>
      <c r="O63" s="22">
        <v>396</v>
      </c>
      <c r="P63" s="22">
        <v>395</v>
      </c>
      <c r="Q63" s="24">
        <f>SUM(E63:P63)</f>
        <v>4838</v>
      </c>
      <c r="R63" s="22">
        <v>393</v>
      </c>
      <c r="S63" s="22">
        <v>392</v>
      </c>
      <c r="T63" s="22">
        <v>391</v>
      </c>
      <c r="U63" s="22">
        <v>389</v>
      </c>
      <c r="V63" s="22">
        <v>389</v>
      </c>
      <c r="W63" s="22">
        <v>387</v>
      </c>
      <c r="X63" s="24">
        <f>SUM(R63:W63)</f>
        <v>2341</v>
      </c>
      <c r="Y63" s="22">
        <v>387</v>
      </c>
      <c r="Z63" s="22">
        <v>387</v>
      </c>
      <c r="AA63" s="22">
        <v>2064</v>
      </c>
      <c r="AB63" s="22">
        <v>2269</v>
      </c>
      <c r="AC63" s="24">
        <f>SUM(Y63:AB63)</f>
        <v>5107</v>
      </c>
      <c r="AD63" s="22">
        <v>2170</v>
      </c>
      <c r="AE63" s="22">
        <v>2012</v>
      </c>
      <c r="AF63" s="22">
        <v>1389</v>
      </c>
      <c r="AG63" s="22">
        <v>954</v>
      </c>
      <c r="AH63" s="22">
        <v>735</v>
      </c>
      <c r="AI63" s="22">
        <v>557</v>
      </c>
      <c r="AJ63" s="24">
        <f>SUM(AD63:AI63)</f>
        <v>7817</v>
      </c>
      <c r="AK63" s="22">
        <v>361</v>
      </c>
      <c r="AL63" s="22">
        <v>198</v>
      </c>
      <c r="AM63" s="22">
        <v>130</v>
      </c>
      <c r="AN63" s="22">
        <v>66</v>
      </c>
      <c r="AO63" s="22">
        <v>53</v>
      </c>
      <c r="AP63" s="24">
        <f>SUM(AK63:AO63)</f>
        <v>808</v>
      </c>
      <c r="AQ63" s="22">
        <v>1009</v>
      </c>
      <c r="AR63" s="22">
        <v>957</v>
      </c>
      <c r="AS63" s="22">
        <v>4642</v>
      </c>
      <c r="AT63" s="24">
        <f t="shared" si="25"/>
        <v>6608</v>
      </c>
      <c r="AU63" s="24">
        <f>+'[1]ESTI_2014'!$AT$18*'[1]Porcentaje%'!AU130/100</f>
        <v>551.328743545611</v>
      </c>
      <c r="AV63" s="24">
        <f>+'[1]ESTI_2014'!$AN$18*'[1]Porcentaje%'!AV130/100</f>
        <v>445.3162393162393</v>
      </c>
    </row>
    <row r="64" spans="1:48" ht="14.25" customHeight="1">
      <c r="A64" s="28" t="s">
        <v>93</v>
      </c>
      <c r="B64" s="21">
        <f t="shared" si="3"/>
        <v>489</v>
      </c>
      <c r="C64" s="32">
        <v>2</v>
      </c>
      <c r="D64" s="33">
        <v>18</v>
      </c>
      <c r="E64" s="24">
        <f>SUM(C64:D64)</f>
        <v>20</v>
      </c>
      <c r="F64" s="22">
        <v>16</v>
      </c>
      <c r="G64" s="22">
        <v>16</v>
      </c>
      <c r="H64" s="22">
        <v>14</v>
      </c>
      <c r="I64" s="22">
        <v>14</v>
      </c>
      <c r="J64" s="22">
        <v>14</v>
      </c>
      <c r="K64" s="22">
        <v>12</v>
      </c>
      <c r="L64" s="22">
        <v>11</v>
      </c>
      <c r="M64" s="22">
        <v>11</v>
      </c>
      <c r="N64" s="22">
        <v>11</v>
      </c>
      <c r="O64" s="22">
        <v>9</v>
      </c>
      <c r="P64" s="22">
        <v>8</v>
      </c>
      <c r="Q64" s="24">
        <f>SUM(E64:P64)</f>
        <v>156</v>
      </c>
      <c r="R64" s="22">
        <v>8</v>
      </c>
      <c r="S64" s="22">
        <v>8</v>
      </c>
      <c r="T64" s="22">
        <v>7</v>
      </c>
      <c r="U64" s="22">
        <v>7</v>
      </c>
      <c r="V64" s="22">
        <v>7</v>
      </c>
      <c r="W64" s="22">
        <v>8</v>
      </c>
      <c r="X64" s="24">
        <f>SUM(R64:W64)</f>
        <v>45</v>
      </c>
      <c r="Y64" s="22">
        <v>8</v>
      </c>
      <c r="Z64" s="22">
        <v>10</v>
      </c>
      <c r="AA64" s="22">
        <v>45</v>
      </c>
      <c r="AB64" s="22">
        <v>50</v>
      </c>
      <c r="AC64" s="24">
        <f>SUM(Y64:AB64)</f>
        <v>113</v>
      </c>
      <c r="AD64" s="22">
        <v>47</v>
      </c>
      <c r="AE64" s="22">
        <v>21</v>
      </c>
      <c r="AF64" s="22">
        <v>30</v>
      </c>
      <c r="AG64" s="22">
        <v>20</v>
      </c>
      <c r="AH64" s="22">
        <v>17</v>
      </c>
      <c r="AI64" s="22">
        <v>18</v>
      </c>
      <c r="AJ64" s="24">
        <f>SUM(AD64:AI64)</f>
        <v>153</v>
      </c>
      <c r="AK64" s="22">
        <v>7</v>
      </c>
      <c r="AL64" s="22">
        <v>5</v>
      </c>
      <c r="AM64" s="22">
        <v>4</v>
      </c>
      <c r="AN64" s="22">
        <v>3</v>
      </c>
      <c r="AO64" s="22">
        <v>3</v>
      </c>
      <c r="AP64" s="24">
        <f>SUM(AK64:AO64)</f>
        <v>22</v>
      </c>
      <c r="AQ64" s="22">
        <v>33</v>
      </c>
      <c r="AR64" s="22">
        <v>32</v>
      </c>
      <c r="AS64" s="22">
        <v>157</v>
      </c>
      <c r="AT64" s="24">
        <f t="shared" si="25"/>
        <v>222</v>
      </c>
      <c r="AU64" s="24">
        <f>+'[1]ESTI_2014'!$AT$18*'[1]Porcentaje%'!AU131/100</f>
        <v>13.223752151462996</v>
      </c>
      <c r="AV64" s="24">
        <f>+'[1]ESTI_2014'!$AN$18*'[1]Porcentaje%'!AV131/100</f>
        <v>10.213675213675213</v>
      </c>
    </row>
    <row r="65" spans="1:48" ht="14.25" customHeight="1">
      <c r="A65" s="28" t="s">
        <v>94</v>
      </c>
      <c r="B65" s="21">
        <f t="shared" si="3"/>
        <v>785</v>
      </c>
      <c r="C65" s="32">
        <v>2</v>
      </c>
      <c r="D65" s="33">
        <v>22</v>
      </c>
      <c r="E65" s="24">
        <f>SUM(C65:D65)</f>
        <v>24</v>
      </c>
      <c r="F65" s="22">
        <v>27</v>
      </c>
      <c r="G65" s="22">
        <v>28</v>
      </c>
      <c r="H65" s="22">
        <v>28</v>
      </c>
      <c r="I65" s="22">
        <v>26</v>
      </c>
      <c r="J65" s="22">
        <v>21</v>
      </c>
      <c r="K65" s="22">
        <v>21</v>
      </c>
      <c r="L65" s="22">
        <v>21</v>
      </c>
      <c r="M65" s="22">
        <v>19</v>
      </c>
      <c r="N65" s="22">
        <v>18</v>
      </c>
      <c r="O65" s="22">
        <v>19</v>
      </c>
      <c r="P65" s="22">
        <v>19</v>
      </c>
      <c r="Q65" s="24">
        <f>SUM(E65:P65)</f>
        <v>271</v>
      </c>
      <c r="R65" s="22">
        <v>19</v>
      </c>
      <c r="S65" s="22">
        <v>18</v>
      </c>
      <c r="T65" s="22">
        <v>17</v>
      </c>
      <c r="U65" s="22">
        <v>18</v>
      </c>
      <c r="V65" s="22">
        <v>17</v>
      </c>
      <c r="W65" s="22">
        <v>18</v>
      </c>
      <c r="X65" s="24">
        <f>SUM(R65:W65)</f>
        <v>107</v>
      </c>
      <c r="Y65" s="22">
        <v>21</v>
      </c>
      <c r="Z65" s="22">
        <v>22</v>
      </c>
      <c r="AA65" s="22">
        <v>67</v>
      </c>
      <c r="AB65" s="22">
        <v>73</v>
      </c>
      <c r="AC65" s="24">
        <f>SUM(Y65:AB65)</f>
        <v>183</v>
      </c>
      <c r="AD65" s="22">
        <v>70</v>
      </c>
      <c r="AE65" s="22">
        <v>23</v>
      </c>
      <c r="AF65" s="22">
        <v>15</v>
      </c>
      <c r="AG65" s="22">
        <v>22</v>
      </c>
      <c r="AH65" s="22">
        <v>17</v>
      </c>
      <c r="AI65" s="22">
        <v>12</v>
      </c>
      <c r="AJ65" s="24">
        <f>SUM(AD65:AI65)</f>
        <v>159</v>
      </c>
      <c r="AK65" s="22">
        <v>20</v>
      </c>
      <c r="AL65" s="22">
        <v>15</v>
      </c>
      <c r="AM65" s="22">
        <v>13</v>
      </c>
      <c r="AN65" s="22">
        <v>9</v>
      </c>
      <c r="AO65" s="22">
        <v>8</v>
      </c>
      <c r="AP65" s="24">
        <f>SUM(AK65:AO65)</f>
        <v>65</v>
      </c>
      <c r="AQ65" s="22">
        <v>34</v>
      </c>
      <c r="AR65" s="22">
        <v>33</v>
      </c>
      <c r="AS65" s="22">
        <v>162</v>
      </c>
      <c r="AT65" s="24">
        <f t="shared" si="25"/>
        <v>229</v>
      </c>
      <c r="AU65" s="24">
        <f>+'[1]ESTI_2014'!$AT$18*'[1]Porcentaje%'!AU132/100</f>
        <v>19.327022375215147</v>
      </c>
      <c r="AV65" s="24">
        <f>+'[1]ESTI_2014'!$AN$18*'[1]Porcentaje%'!AV132/100</f>
        <v>16.34188034188034</v>
      </c>
    </row>
    <row r="66" spans="1:48" ht="14.25" customHeight="1">
      <c r="A66" s="28" t="s">
        <v>95</v>
      </c>
      <c r="B66" s="21">
        <f t="shared" si="3"/>
        <v>402</v>
      </c>
      <c r="C66" s="32">
        <v>1</v>
      </c>
      <c r="D66" s="33">
        <v>7</v>
      </c>
      <c r="E66" s="24">
        <f>SUM(C66:D66)</f>
        <v>8</v>
      </c>
      <c r="F66" s="22">
        <v>9</v>
      </c>
      <c r="G66" s="22">
        <v>8</v>
      </c>
      <c r="H66" s="22">
        <v>7</v>
      </c>
      <c r="I66" s="22">
        <v>7</v>
      </c>
      <c r="J66" s="22">
        <v>6</v>
      </c>
      <c r="K66" s="22">
        <v>6</v>
      </c>
      <c r="L66" s="22">
        <v>6</v>
      </c>
      <c r="M66" s="22">
        <v>6</v>
      </c>
      <c r="N66" s="22">
        <v>6</v>
      </c>
      <c r="O66" s="22">
        <v>6</v>
      </c>
      <c r="P66" s="22">
        <v>6</v>
      </c>
      <c r="Q66" s="24">
        <f>SUM(E66:P66)</f>
        <v>81</v>
      </c>
      <c r="R66" s="22">
        <v>6</v>
      </c>
      <c r="S66" s="22">
        <v>6</v>
      </c>
      <c r="T66" s="22">
        <v>6</v>
      </c>
      <c r="U66" s="22">
        <v>6</v>
      </c>
      <c r="V66" s="22">
        <v>6</v>
      </c>
      <c r="W66" s="22">
        <v>6</v>
      </c>
      <c r="X66" s="24">
        <f>SUM(R66:W66)</f>
        <v>36</v>
      </c>
      <c r="Y66" s="22">
        <v>6</v>
      </c>
      <c r="Z66" s="22">
        <v>6</v>
      </c>
      <c r="AA66" s="22">
        <v>45</v>
      </c>
      <c r="AB66" s="22">
        <v>50</v>
      </c>
      <c r="AC66" s="24">
        <f>SUM(Y66:AB66)</f>
        <v>107</v>
      </c>
      <c r="AD66" s="22">
        <v>46</v>
      </c>
      <c r="AE66" s="22">
        <v>43</v>
      </c>
      <c r="AF66" s="22">
        <v>29</v>
      </c>
      <c r="AG66" s="22">
        <v>20</v>
      </c>
      <c r="AH66" s="22">
        <v>15</v>
      </c>
      <c r="AI66" s="22">
        <v>11</v>
      </c>
      <c r="AJ66" s="24">
        <f>SUM(AD66:AI66)</f>
        <v>164</v>
      </c>
      <c r="AK66" s="22">
        <v>7</v>
      </c>
      <c r="AL66" s="22">
        <v>3</v>
      </c>
      <c r="AM66" s="22">
        <v>2</v>
      </c>
      <c r="AN66" s="22">
        <v>1</v>
      </c>
      <c r="AO66" s="22">
        <v>1</v>
      </c>
      <c r="AP66" s="24">
        <f>SUM(AK66:AO66)</f>
        <v>14</v>
      </c>
      <c r="AQ66" s="22">
        <v>18</v>
      </c>
      <c r="AR66" s="22">
        <v>17</v>
      </c>
      <c r="AS66" s="22">
        <v>80</v>
      </c>
      <c r="AT66" s="24">
        <f t="shared" si="25"/>
        <v>115</v>
      </c>
      <c r="AU66" s="24">
        <f>+'[1]ESTI_2014'!$AT$18*'[1]Porcentaje%'!AU133/100</f>
        <v>7.120481927710844</v>
      </c>
      <c r="AV66" s="24">
        <f>+'[1]ESTI_2014'!$AN$18*'[1]Porcentaje%'!AV133/100</f>
        <v>6.128205128205128</v>
      </c>
    </row>
    <row r="67" spans="1:48" s="37" customFormat="1" ht="12.75">
      <c r="A67" s="61"/>
      <c r="B67" s="35"/>
      <c r="C67" s="36"/>
      <c r="D67" s="36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</row>
    <row r="68" spans="1:48" s="37" customFormat="1" ht="12.75">
      <c r="A68" s="34"/>
      <c r="B68" s="35"/>
      <c r="C68" s="36"/>
      <c r="D68" s="36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</row>
    <row r="69" spans="1:48" s="37" customFormat="1" ht="12.75">
      <c r="A69" s="34"/>
      <c r="B69" s="35"/>
      <c r="C69" s="36"/>
      <c r="D69" s="38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</row>
    <row r="70" spans="1:48" s="37" customFormat="1" ht="12.75">
      <c r="A70" s="34"/>
      <c r="B70" s="35"/>
      <c r="C70" s="36"/>
      <c r="D70" s="36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</row>
    <row r="71" spans="1:48" s="37" customFormat="1" ht="12.75">
      <c r="A71" s="34"/>
      <c r="B71" s="35"/>
      <c r="C71" s="36"/>
      <c r="D71" s="36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</row>
    <row r="72" spans="1:48" s="37" customFormat="1" ht="12.75">
      <c r="A72" s="34"/>
      <c r="B72" s="35"/>
      <c r="C72" s="36"/>
      <c r="D72" s="36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</row>
    <row r="73" spans="1:48" s="37" customFormat="1" ht="12.75">
      <c r="A73" s="34"/>
      <c r="B73" s="35"/>
      <c r="C73" s="36"/>
      <c r="D73" s="36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</row>
    <row r="74" spans="1:48" s="37" customFormat="1" ht="12.75">
      <c r="A74" s="34"/>
      <c r="B74" s="35"/>
      <c r="C74" s="36"/>
      <c r="D74" s="36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</row>
    <row r="75" spans="1:48" s="37" customFormat="1" ht="12.75">
      <c r="A75" s="34"/>
      <c r="B75" s="35"/>
      <c r="C75" s="36"/>
      <c r="D75" s="36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</row>
    <row r="76" spans="1:48" s="37" customFormat="1" ht="12.75">
      <c r="A76" s="34"/>
      <c r="B76" s="35"/>
      <c r="C76" s="36"/>
      <c r="D76" s="36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</row>
    <row r="77" spans="1:48" s="37" customFormat="1" ht="12.75">
      <c r="A77" s="34"/>
      <c r="B77" s="35"/>
      <c r="C77" s="36"/>
      <c r="D77" s="36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</row>
    <row r="78" spans="1:48" s="37" customFormat="1" ht="12.75">
      <c r="A78" s="34"/>
      <c r="B78" s="35"/>
      <c r="C78" s="36"/>
      <c r="D78" s="36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</row>
    <row r="79" spans="1:48" s="37" customFormat="1" ht="12.75">
      <c r="A79" s="34"/>
      <c r="B79" s="35"/>
      <c r="C79" s="36"/>
      <c r="D79" s="36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</row>
    <row r="80" spans="1:48" s="37" customFormat="1" ht="12.75">
      <c r="A80" s="34"/>
      <c r="B80" s="35"/>
      <c r="C80" s="36"/>
      <c r="D80" s="36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</row>
    <row r="81" spans="1:48" s="37" customFormat="1" ht="12.75">
      <c r="A81" s="34"/>
      <c r="B81" s="35"/>
      <c r="C81" s="36"/>
      <c r="D81" s="36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</row>
    <row r="82" spans="1:48" s="37" customFormat="1" ht="12.75">
      <c r="A82" s="34"/>
      <c r="B82" s="35"/>
      <c r="C82" s="36"/>
      <c r="D82" s="36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</row>
    <row r="83" spans="1:48" s="37" customFormat="1" ht="12.75">
      <c r="A83" s="34"/>
      <c r="B83" s="35"/>
      <c r="C83" s="36"/>
      <c r="D83" s="36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</row>
    <row r="84" spans="1:48" s="37" customFormat="1" ht="12.75">
      <c r="A84" s="34"/>
      <c r="B84" s="35"/>
      <c r="C84" s="36"/>
      <c r="D84" s="36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</row>
    <row r="85" spans="1:48" s="37" customFormat="1" ht="12.75">
      <c r="A85" s="34"/>
      <c r="B85" s="35"/>
      <c r="C85" s="36"/>
      <c r="D85" s="36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</row>
    <row r="86" spans="1:48" s="37" customFormat="1" ht="12.75">
      <c r="A86" s="34"/>
      <c r="B86" s="35"/>
      <c r="C86" s="36"/>
      <c r="D86" s="36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</row>
    <row r="87" spans="1:48" s="37" customFormat="1" ht="12.75">
      <c r="A87" s="34"/>
      <c r="B87" s="35"/>
      <c r="C87" s="36"/>
      <c r="D87" s="36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</row>
    <row r="88" spans="1:48" s="37" customFormat="1" ht="12.75">
      <c r="A88" s="34"/>
      <c r="B88" s="35"/>
      <c r="C88" s="36"/>
      <c r="D88" s="36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</row>
    <row r="89" spans="1:48" s="37" customFormat="1" ht="12.75">
      <c r="A89" s="34"/>
      <c r="B89" s="35"/>
      <c r="C89" s="36"/>
      <c r="D89" s="36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</row>
    <row r="90" spans="1:48" s="37" customFormat="1" ht="12.75">
      <c r="A90" s="34"/>
      <c r="B90" s="35"/>
      <c r="C90" s="36"/>
      <c r="D90" s="36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</row>
    <row r="91" spans="1:48" s="37" customFormat="1" ht="12.75">
      <c r="A91" s="34"/>
      <c r="B91" s="35"/>
      <c r="C91" s="36"/>
      <c r="D91" s="36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</row>
    <row r="92" spans="1:48" s="37" customFormat="1" ht="12.75">
      <c r="A92" s="34"/>
      <c r="B92" s="35"/>
      <c r="C92" s="36"/>
      <c r="D92" s="36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</row>
    <row r="93" spans="1:48" s="37" customFormat="1" ht="12.75">
      <c r="A93" s="34"/>
      <c r="B93" s="35"/>
      <c r="C93" s="36"/>
      <c r="D93" s="36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</row>
    <row r="94" spans="1:48" s="37" customFormat="1" ht="12.75">
      <c r="A94" s="34"/>
      <c r="B94" s="35"/>
      <c r="C94" s="36"/>
      <c r="D94" s="36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</row>
    <row r="95" spans="1:48" s="37" customFormat="1" ht="12.75">
      <c r="A95" s="34"/>
      <c r="B95" s="35"/>
      <c r="C95" s="36"/>
      <c r="D95" s="36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</row>
    <row r="96" spans="1:48" s="37" customFormat="1" ht="12.75">
      <c r="A96" s="34"/>
      <c r="B96" s="35"/>
      <c r="C96" s="36"/>
      <c r="D96" s="36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</row>
    <row r="97" spans="1:48" s="37" customFormat="1" ht="12.75">
      <c r="A97" s="34"/>
      <c r="B97" s="35"/>
      <c r="C97" s="36"/>
      <c r="D97" s="36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</row>
    <row r="98" spans="1:48" s="37" customFormat="1" ht="12.75">
      <c r="A98" s="34"/>
      <c r="B98" s="35"/>
      <c r="C98" s="36"/>
      <c r="D98" s="36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</row>
    <row r="99" spans="1:48" s="37" customFormat="1" ht="12.75">
      <c r="A99" s="34"/>
      <c r="B99" s="35"/>
      <c r="C99" s="36"/>
      <c r="D99" s="36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</row>
    <row r="100" spans="1:48" s="37" customFormat="1" ht="12.75">
      <c r="A100" s="34"/>
      <c r="B100" s="35"/>
      <c r="C100" s="36"/>
      <c r="D100" s="36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</row>
    <row r="101" spans="1:48" s="37" customFormat="1" ht="12.75">
      <c r="A101" s="34"/>
      <c r="B101" s="35"/>
      <c r="C101" s="36"/>
      <c r="D101" s="36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</row>
    <row r="102" spans="1:48" s="37" customFormat="1" ht="12.75">
      <c r="A102" s="34"/>
      <c r="B102" s="35"/>
      <c r="C102" s="36"/>
      <c r="D102" s="36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</row>
    <row r="103" spans="1:48" s="37" customFormat="1" ht="12.75">
      <c r="A103" s="34"/>
      <c r="B103" s="35"/>
      <c r="C103" s="36"/>
      <c r="D103" s="36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</row>
    <row r="104" spans="1:48" s="37" customFormat="1" ht="12.75">
      <c r="A104" s="34"/>
      <c r="B104" s="35"/>
      <c r="C104" s="36"/>
      <c r="D104" s="36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</row>
    <row r="105" spans="1:48" s="37" customFormat="1" ht="12.75">
      <c r="A105" s="34"/>
      <c r="B105" s="35"/>
      <c r="C105" s="36"/>
      <c r="D105" s="36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</row>
    <row r="106" spans="1:48" s="37" customFormat="1" ht="12.75">
      <c r="A106" s="34"/>
      <c r="B106" s="35"/>
      <c r="C106" s="36"/>
      <c r="D106" s="36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</row>
    <row r="107" spans="1:48" s="37" customFormat="1" ht="12.75">
      <c r="A107" s="34"/>
      <c r="B107" s="35"/>
      <c r="C107" s="36"/>
      <c r="D107" s="36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</row>
    <row r="108" spans="1:48" s="37" customFormat="1" ht="12.75">
      <c r="A108" s="34"/>
      <c r="B108" s="35"/>
      <c r="C108" s="36"/>
      <c r="D108" s="36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</row>
    <row r="109" spans="1:48" s="37" customFormat="1" ht="12.75">
      <c r="A109" s="34"/>
      <c r="B109" s="35"/>
      <c r="C109" s="36"/>
      <c r="D109" s="36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</row>
    <row r="110" spans="1:48" s="37" customFormat="1" ht="12.75">
      <c r="A110" s="34"/>
      <c r="B110" s="35"/>
      <c r="C110" s="36"/>
      <c r="D110" s="36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</row>
    <row r="111" spans="1:48" s="37" customFormat="1" ht="12.75">
      <c r="A111" s="34"/>
      <c r="B111" s="35"/>
      <c r="C111" s="36"/>
      <c r="D111" s="36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</row>
    <row r="112" spans="1:48" s="37" customFormat="1" ht="12.75">
      <c r="A112" s="34"/>
      <c r="B112" s="35"/>
      <c r="C112" s="36"/>
      <c r="D112" s="36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</row>
    <row r="113" spans="1:48" s="37" customFormat="1" ht="12.75">
      <c r="A113" s="34"/>
      <c r="B113" s="35"/>
      <c r="C113" s="36"/>
      <c r="D113" s="36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</row>
    <row r="114" spans="1:48" s="37" customFormat="1" ht="12.75">
      <c r="A114" s="34"/>
      <c r="B114" s="35"/>
      <c r="C114" s="36"/>
      <c r="D114" s="36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</row>
    <row r="115" spans="1:48" s="37" customFormat="1" ht="12.75">
      <c r="A115" s="34"/>
      <c r="B115" s="35"/>
      <c r="C115" s="36"/>
      <c r="D115" s="36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</row>
    <row r="116" spans="1:48" s="37" customFormat="1" ht="12.75">
      <c r="A116" s="34"/>
      <c r="B116" s="35"/>
      <c r="C116" s="36"/>
      <c r="D116" s="36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</row>
    <row r="117" spans="1:48" s="37" customFormat="1" ht="12.75">
      <c r="A117" s="34"/>
      <c r="B117" s="35"/>
      <c r="C117" s="36"/>
      <c r="D117" s="36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</row>
    <row r="118" spans="1:48" s="37" customFormat="1" ht="12.75">
      <c r="A118" s="34"/>
      <c r="B118" s="35"/>
      <c r="C118" s="36"/>
      <c r="D118" s="36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</row>
    <row r="119" spans="1:48" s="37" customFormat="1" ht="12.75">
      <c r="A119" s="34"/>
      <c r="B119" s="35"/>
      <c r="C119" s="36"/>
      <c r="D119" s="36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</row>
    <row r="120" spans="1:48" s="37" customFormat="1" ht="12.75">
      <c r="A120" s="34"/>
      <c r="B120" s="35"/>
      <c r="C120" s="36"/>
      <c r="D120" s="36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</row>
    <row r="121" spans="1:48" s="37" customFormat="1" ht="12.75">
      <c r="A121" s="34"/>
      <c r="B121" s="35"/>
      <c r="C121" s="36"/>
      <c r="D121" s="36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</row>
    <row r="122" spans="1:48" s="37" customFormat="1" ht="12.75">
      <c r="A122" s="34"/>
      <c r="B122" s="35"/>
      <c r="C122" s="36"/>
      <c r="D122" s="36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</row>
    <row r="123" spans="1:48" s="37" customFormat="1" ht="12.75">
      <c r="A123" s="34"/>
      <c r="B123" s="35"/>
      <c r="C123" s="36"/>
      <c r="D123" s="36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</row>
    <row r="124" spans="1:48" s="37" customFormat="1" ht="12.75">
      <c r="A124" s="34"/>
      <c r="B124" s="35"/>
      <c r="C124" s="36"/>
      <c r="D124" s="36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</row>
    <row r="125" spans="1:48" s="37" customFormat="1" ht="12.75">
      <c r="A125" s="34"/>
      <c r="B125" s="35"/>
      <c r="C125" s="36"/>
      <c r="D125" s="36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</row>
    <row r="126" spans="1:48" s="37" customFormat="1" ht="12.75">
      <c r="A126" s="34"/>
      <c r="B126" s="35"/>
      <c r="C126" s="36"/>
      <c r="D126" s="36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</row>
    <row r="127" spans="1:48" s="37" customFormat="1" ht="12.75">
      <c r="A127" s="34"/>
      <c r="B127" s="35"/>
      <c r="C127" s="36"/>
      <c r="D127" s="36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</row>
    <row r="128" spans="1:48" s="37" customFormat="1" ht="12.75">
      <c r="A128" s="34"/>
      <c r="B128" s="35"/>
      <c r="C128" s="36"/>
      <c r="D128" s="36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</row>
    <row r="129" spans="1:48" s="37" customFormat="1" ht="12.75">
      <c r="A129" s="34"/>
      <c r="B129" s="35"/>
      <c r="C129" s="36"/>
      <c r="D129" s="36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</row>
    <row r="130" spans="1:48" s="37" customFormat="1" ht="12.75">
      <c r="A130" s="34"/>
      <c r="B130" s="35"/>
      <c r="C130" s="36"/>
      <c r="D130" s="36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</row>
    <row r="131" spans="1:48" s="37" customFormat="1" ht="12.75">
      <c r="A131" s="34"/>
      <c r="B131" s="35"/>
      <c r="C131" s="36"/>
      <c r="D131" s="36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</row>
    <row r="132" spans="1:48" s="37" customFormat="1" ht="12.75">
      <c r="A132" s="34"/>
      <c r="B132" s="35"/>
      <c r="C132" s="36"/>
      <c r="D132" s="36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</row>
    <row r="133" spans="1:48" s="37" customFormat="1" ht="12.75">
      <c r="A133" s="34"/>
      <c r="B133" s="35"/>
      <c r="C133" s="36"/>
      <c r="D133" s="36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</row>
    <row r="134" spans="1:48" s="37" customFormat="1" ht="12.75">
      <c r="A134" s="34"/>
      <c r="B134" s="35"/>
      <c r="C134" s="36"/>
      <c r="D134" s="36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</row>
    <row r="135" spans="1:48" s="37" customFormat="1" ht="12.75">
      <c r="A135" s="34"/>
      <c r="B135" s="35"/>
      <c r="C135" s="36"/>
      <c r="D135" s="36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</row>
    <row r="136" spans="1:48" s="37" customFormat="1" ht="12.75">
      <c r="A136" s="34"/>
      <c r="B136" s="35"/>
      <c r="C136" s="36"/>
      <c r="D136" s="36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</row>
    <row r="137" spans="1:48" s="37" customFormat="1" ht="12.75">
      <c r="A137" s="34"/>
      <c r="B137" s="35"/>
      <c r="C137" s="36"/>
      <c r="D137" s="36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</row>
    <row r="138" spans="1:48" s="37" customFormat="1" ht="12.75">
      <c r="A138" s="34"/>
      <c r="B138" s="35"/>
      <c r="C138" s="36"/>
      <c r="D138" s="36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</row>
    <row r="139" spans="1:48" s="37" customFormat="1" ht="12.75">
      <c r="A139" s="34"/>
      <c r="B139" s="35"/>
      <c r="C139" s="36"/>
      <c r="D139" s="36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</row>
    <row r="140" spans="1:48" s="37" customFormat="1" ht="12.75">
      <c r="A140" s="34"/>
      <c r="B140" s="35"/>
      <c r="C140" s="36"/>
      <c r="D140" s="36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</row>
    <row r="141" spans="1:48" s="37" customFormat="1" ht="12.75">
      <c r="A141" s="34"/>
      <c r="B141" s="35"/>
      <c r="C141" s="36"/>
      <c r="D141" s="36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</row>
    <row r="142" spans="1:48" s="37" customFormat="1" ht="12.75">
      <c r="A142" s="34"/>
      <c r="B142" s="35"/>
      <c r="C142" s="36"/>
      <c r="D142" s="36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</row>
    <row r="143" spans="1:48" s="37" customFormat="1" ht="12.75">
      <c r="A143" s="34"/>
      <c r="B143" s="35"/>
      <c r="C143" s="36"/>
      <c r="D143" s="36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</row>
    <row r="144" spans="1:48" s="37" customFormat="1" ht="12.75">
      <c r="A144" s="34"/>
      <c r="B144" s="35"/>
      <c r="C144" s="36"/>
      <c r="D144" s="36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</row>
    <row r="161" spans="1:48" s="37" customFormat="1" ht="12.75">
      <c r="A161" s="34"/>
      <c r="B161" s="35"/>
      <c r="C161" s="36"/>
      <c r="D161" s="36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</row>
    <row r="162" spans="1:48" s="37" customFormat="1" ht="12.75">
      <c r="A162" s="34"/>
      <c r="B162" s="35"/>
      <c r="C162" s="36"/>
      <c r="D162" s="36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</row>
    <row r="163" spans="1:48" s="37" customFormat="1" ht="12.75">
      <c r="A163" s="34"/>
      <c r="B163" s="35"/>
      <c r="C163" s="36"/>
      <c r="D163" s="36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</row>
    <row r="164" spans="1:48" s="37" customFormat="1" ht="12.75">
      <c r="A164" s="34"/>
      <c r="B164" s="35"/>
      <c r="C164" s="36"/>
      <c r="D164" s="36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</row>
    <row r="165" spans="1:48" s="37" customFormat="1" ht="12.75">
      <c r="A165" s="34"/>
      <c r="B165" s="35"/>
      <c r="C165" s="36"/>
      <c r="D165" s="36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</row>
    <row r="166" spans="1:48" s="37" customFormat="1" ht="12.75">
      <c r="A166" s="34"/>
      <c r="B166" s="35"/>
      <c r="C166" s="36"/>
      <c r="D166" s="36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</row>
    <row r="167" spans="1:48" s="37" customFormat="1" ht="12.75">
      <c r="A167" s="34"/>
      <c r="B167" s="35"/>
      <c r="C167" s="36"/>
      <c r="D167" s="36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</row>
    <row r="168" spans="1:48" s="37" customFormat="1" ht="12.75">
      <c r="A168" s="34"/>
      <c r="B168" s="35"/>
      <c r="C168" s="36"/>
      <c r="D168" s="36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</row>
    <row r="169" spans="1:48" s="37" customFormat="1" ht="12.75">
      <c r="A169" s="34"/>
      <c r="B169" s="35"/>
      <c r="C169" s="36"/>
      <c r="D169" s="36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</row>
    <row r="170" spans="1:48" s="37" customFormat="1" ht="12.75">
      <c r="A170" s="34"/>
      <c r="B170" s="35"/>
      <c r="C170" s="36"/>
      <c r="D170" s="36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</row>
    <row r="171" spans="1:48" s="37" customFormat="1" ht="12.75">
      <c r="A171" s="34"/>
      <c r="B171" s="35"/>
      <c r="C171" s="36"/>
      <c r="D171" s="36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</row>
    <row r="172" spans="1:48" s="37" customFormat="1" ht="12.75">
      <c r="A172" s="34"/>
      <c r="B172" s="35"/>
      <c r="C172" s="36"/>
      <c r="D172" s="36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</row>
    <row r="173" spans="1:48" s="37" customFormat="1" ht="12.75">
      <c r="A173" s="34"/>
      <c r="B173" s="35"/>
      <c r="C173" s="36"/>
      <c r="D173" s="36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</row>
    <row r="174" spans="1:48" s="37" customFormat="1" ht="12.75">
      <c r="A174" s="34"/>
      <c r="B174" s="35"/>
      <c r="C174" s="36"/>
      <c r="D174" s="36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</row>
    <row r="175" spans="1:48" s="37" customFormat="1" ht="12.75">
      <c r="A175" s="34"/>
      <c r="B175" s="35"/>
      <c r="C175" s="36"/>
      <c r="D175" s="36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</row>
    <row r="176" spans="1:48" s="37" customFormat="1" ht="12.75">
      <c r="A176" s="34"/>
      <c r="B176" s="35"/>
      <c r="C176" s="36"/>
      <c r="D176" s="36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</row>
    <row r="177" spans="1:48" s="37" customFormat="1" ht="12.75">
      <c r="A177" s="34"/>
      <c r="B177" s="35"/>
      <c r="C177" s="36"/>
      <c r="D177" s="36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</row>
    <row r="178" spans="1:48" s="37" customFormat="1" ht="12.75">
      <c r="A178" s="34"/>
      <c r="B178" s="35"/>
      <c r="C178" s="36"/>
      <c r="D178" s="36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</row>
    <row r="179" spans="1:48" s="37" customFormat="1" ht="12.75">
      <c r="A179" s="34"/>
      <c r="B179" s="35"/>
      <c r="C179" s="36"/>
      <c r="D179" s="36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</row>
    <row r="180" spans="1:48" s="37" customFormat="1" ht="12.75">
      <c r="A180" s="34"/>
      <c r="B180" s="35"/>
      <c r="C180" s="36"/>
      <c r="D180" s="36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</row>
    <row r="181" spans="1:48" s="37" customFormat="1" ht="12.75">
      <c r="A181" s="34"/>
      <c r="B181" s="35"/>
      <c r="C181" s="36"/>
      <c r="D181" s="36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</row>
    <row r="182" spans="1:48" s="37" customFormat="1" ht="12.75">
      <c r="A182" s="34"/>
      <c r="B182" s="35"/>
      <c r="C182" s="36"/>
      <c r="D182" s="36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</row>
    <row r="183" spans="1:48" s="37" customFormat="1" ht="12.75">
      <c r="A183" s="34"/>
      <c r="B183" s="35"/>
      <c r="C183" s="36"/>
      <c r="D183" s="36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</row>
    <row r="184" spans="1:48" s="37" customFormat="1" ht="12.75">
      <c r="A184" s="34"/>
      <c r="B184" s="35"/>
      <c r="C184" s="36"/>
      <c r="D184" s="36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</row>
    <row r="185" spans="1:48" s="37" customFormat="1" ht="12.75">
      <c r="A185" s="34"/>
      <c r="B185" s="35"/>
      <c r="C185" s="36"/>
      <c r="D185" s="36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</row>
    <row r="186" spans="1:48" s="37" customFormat="1" ht="12.75">
      <c r="A186" s="34"/>
      <c r="B186" s="35"/>
      <c r="C186" s="36"/>
      <c r="D186" s="36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</row>
    <row r="187" spans="1:48" s="37" customFormat="1" ht="12.75">
      <c r="A187" s="34"/>
      <c r="B187" s="35"/>
      <c r="C187" s="36"/>
      <c r="D187" s="36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</row>
  </sheetData>
  <sheetProtection/>
  <mergeCells count="22">
    <mergeCell ref="AS6:AS7"/>
    <mergeCell ref="AU6:AU7"/>
    <mergeCell ref="AQ5:AU5"/>
    <mergeCell ref="AV5:AV7"/>
    <mergeCell ref="C6:D6"/>
    <mergeCell ref="Q6:Q7"/>
    <mergeCell ref="A1:AV1"/>
    <mergeCell ref="A2:AV2"/>
    <mergeCell ref="A3:AV3"/>
    <mergeCell ref="A5:A7"/>
    <mergeCell ref="B5:B7"/>
    <mergeCell ref="C5:Q5"/>
    <mergeCell ref="R5:X5"/>
    <mergeCell ref="Y5:AC5"/>
    <mergeCell ref="AD5:AJ5"/>
    <mergeCell ref="AK5:AP5"/>
    <mergeCell ref="AR6:AR7"/>
    <mergeCell ref="X6:X7"/>
    <mergeCell ref="AC6:AC7"/>
    <mergeCell ref="AJ6:AJ7"/>
    <mergeCell ref="AP6:AP7"/>
    <mergeCell ref="AQ6:AQ7"/>
  </mergeCells>
  <printOptions horizontalCentered="1"/>
  <pageMargins left="0" right="0" top="0" bottom="0.76" header="0.31496062992125984" footer="0.5511811023622047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Guevara Bustamante</dc:creator>
  <cp:keywords/>
  <dc:description/>
  <cp:lastModifiedBy>Jixson Arroyo Medina</cp:lastModifiedBy>
  <cp:lastPrinted>2014-02-13T19:46:08Z</cp:lastPrinted>
  <dcterms:created xsi:type="dcterms:W3CDTF">2014-02-13T17:45:38Z</dcterms:created>
  <dcterms:modified xsi:type="dcterms:W3CDTF">2014-02-13T19:46:15Z</dcterms:modified>
  <cp:category/>
  <cp:version/>
  <cp:contentType/>
  <cp:contentStatus/>
</cp:coreProperties>
</file>